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 tabRatio="820" activeTab="3"/>
  </bookViews>
  <sheets>
    <sheet name="หลักสูตร-เขตพื้นที่ มทร.ล้านนา" sheetId="6" r:id="rId1"/>
    <sheet name="คณะบริหารธุรกิจและศิลปศาสตร์" sheetId="7" r:id="rId2"/>
    <sheet name=" คณะวิทยาศาสตร์ฯ" sheetId="5" r:id="rId3"/>
    <sheet name="คณะวิศวกรรมศาสตร์" sheetId="4" r:id="rId4"/>
    <sheet name="คณะศิลปกรรมฯ" sheetId="1" r:id="rId5"/>
    <sheet name="วิทยาลัยเทคโนฯ" sheetId="2" r:id="rId6"/>
    <sheet name="สถาบันวิจัยฯ" sheetId="3" r:id="rId7"/>
  </sheets>
  <definedNames>
    <definedName name="_xlnm.Print_Titles" localSheetId="2">' คณะวิทยาศาสตร์ฯ'!$3:$5</definedName>
    <definedName name="_xlnm.Print_Titles" localSheetId="1">คณะบริหารธุรกิจและศิลปศาสตร์!$3:$5</definedName>
    <definedName name="_xlnm.Print_Titles" localSheetId="3">คณะวิศวกรรมศาสตร์!$3:$5</definedName>
    <definedName name="_xlnm.Print_Titles" localSheetId="4">คณะศิลปกรรมฯ!$3:$5</definedName>
    <definedName name="_xlnm.Print_Titles" localSheetId="5">วิทยาลัยเทคโนฯ!$3:$5</definedName>
    <definedName name="_xlnm.Print_Titles" localSheetId="6">สถาบันวิจัยฯ!$3:$5</definedName>
    <definedName name="_xlnm.Print_Titles" localSheetId="0">'หลักสูตร-เขตพื้นที่ มทร.ล้านนา'!$3:$5</definedName>
  </definedNames>
  <calcPr calcId="145621"/>
</workbook>
</file>

<file path=xl/calcChain.xml><?xml version="1.0" encoding="utf-8"?>
<calcChain xmlns="http://schemas.openxmlformats.org/spreadsheetml/2006/main">
  <c r="P8" i="3" l="1"/>
  <c r="O8" i="3"/>
  <c r="G26" i="2"/>
  <c r="G29" i="2"/>
  <c r="G24" i="2"/>
  <c r="G28" i="2"/>
  <c r="G25" i="2"/>
  <c r="G21" i="2"/>
  <c r="G20" i="2"/>
  <c r="G19" i="2"/>
  <c r="P12" i="2"/>
  <c r="P13" i="2" s="1"/>
  <c r="Q12" i="2"/>
  <c r="O12" i="2"/>
  <c r="G12" i="2"/>
  <c r="H12" i="2"/>
  <c r="I12" i="2"/>
  <c r="J12" i="2"/>
  <c r="K12" i="2"/>
  <c r="L12" i="2"/>
  <c r="M12" i="2"/>
  <c r="N12" i="2"/>
  <c r="F12" i="2"/>
  <c r="P11" i="2"/>
  <c r="P10" i="2"/>
  <c r="P14" i="1"/>
  <c r="P15" i="1"/>
  <c r="Q16" i="1"/>
  <c r="G16" i="1"/>
  <c r="H16" i="1"/>
  <c r="I16" i="1"/>
  <c r="J16" i="1"/>
  <c r="K16" i="1"/>
  <c r="L16" i="1"/>
  <c r="M16" i="1"/>
  <c r="N16" i="1"/>
  <c r="F16" i="1"/>
  <c r="O9" i="2"/>
  <c r="P9" i="2" s="1"/>
  <c r="O8" i="2"/>
  <c r="P8" i="2" s="1"/>
  <c r="O7" i="2"/>
  <c r="P7" i="2" s="1"/>
  <c r="O6" i="2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F61" i="4"/>
  <c r="F64" i="4" s="1"/>
  <c r="F63" i="4"/>
  <c r="F60" i="4"/>
  <c r="P44" i="4"/>
  <c r="F59" i="4" s="1"/>
  <c r="F56" i="4"/>
  <c r="F55" i="4"/>
  <c r="F54" i="4"/>
  <c r="Q43" i="4"/>
  <c r="O28" i="5"/>
  <c r="G43" i="4"/>
  <c r="H43" i="4"/>
  <c r="I43" i="4"/>
  <c r="J43" i="4"/>
  <c r="K43" i="4"/>
  <c r="L43" i="4"/>
  <c r="M43" i="4"/>
  <c r="N43" i="4"/>
  <c r="F43" i="4"/>
  <c r="P41" i="4"/>
  <c r="O7" i="4"/>
  <c r="P7" i="4" s="1"/>
  <c r="O8" i="4"/>
  <c r="O9" i="4"/>
  <c r="P9" i="4" s="1"/>
  <c r="O10" i="4"/>
  <c r="P10" i="4" s="1"/>
  <c r="O11" i="4"/>
  <c r="P11" i="4" s="1"/>
  <c r="O12" i="4"/>
  <c r="O13" i="4"/>
  <c r="P13" i="4" s="1"/>
  <c r="O14" i="4"/>
  <c r="P14" i="4" s="1"/>
  <c r="O15" i="4"/>
  <c r="P15" i="4" s="1"/>
  <c r="O16" i="4"/>
  <c r="O17" i="4"/>
  <c r="P17" i="4" s="1"/>
  <c r="O18" i="4"/>
  <c r="P18" i="4" s="1"/>
  <c r="O19" i="4"/>
  <c r="P19" i="4" s="1"/>
  <c r="O20" i="4"/>
  <c r="O21" i="4"/>
  <c r="P21" i="4" s="1"/>
  <c r="O22" i="4"/>
  <c r="P22" i="4" s="1"/>
  <c r="O23" i="4"/>
  <c r="P23" i="4" s="1"/>
  <c r="O24" i="4"/>
  <c r="O25" i="4"/>
  <c r="P25" i="4" s="1"/>
  <c r="O26" i="4"/>
  <c r="P26" i="4" s="1"/>
  <c r="O27" i="4"/>
  <c r="P27" i="4" s="1"/>
  <c r="O28" i="4"/>
  <c r="P28" i="4" s="1"/>
  <c r="O29" i="4"/>
  <c r="P29" i="4" s="1"/>
  <c r="O30" i="4"/>
  <c r="O31" i="4"/>
  <c r="P31" i="4" s="1"/>
  <c r="O32" i="4"/>
  <c r="P32" i="4" s="1"/>
  <c r="O33" i="4"/>
  <c r="P33" i="4" s="1"/>
  <c r="O34" i="4"/>
  <c r="O35" i="4"/>
  <c r="P35" i="4" s="1"/>
  <c r="O36" i="4"/>
  <c r="P36" i="4" s="1"/>
  <c r="O37" i="4"/>
  <c r="P37" i="4" s="1"/>
  <c r="O38" i="4"/>
  <c r="P42" i="4"/>
  <c r="O6" i="4"/>
  <c r="O43" i="4" s="1"/>
  <c r="P30" i="4"/>
  <c r="P34" i="4"/>
  <c r="P38" i="4"/>
  <c r="P39" i="4"/>
  <c r="P40" i="4"/>
  <c r="P24" i="4"/>
  <c r="P20" i="4"/>
  <c r="P16" i="4"/>
  <c r="P12" i="4"/>
  <c r="P8" i="4"/>
  <c r="P21" i="7"/>
  <c r="Q21" i="7"/>
  <c r="O21" i="7"/>
  <c r="P22" i="7"/>
  <c r="F37" i="5"/>
  <c r="F39" i="5"/>
  <c r="F38" i="5"/>
  <c r="Q28" i="5"/>
  <c r="F28" i="5"/>
  <c r="P27" i="5"/>
  <c r="G28" i="5"/>
  <c r="H28" i="5"/>
  <c r="I28" i="5"/>
  <c r="J28" i="5"/>
  <c r="K28" i="5"/>
  <c r="L28" i="5"/>
  <c r="M28" i="5"/>
  <c r="N28" i="5"/>
  <c r="P20" i="7"/>
  <c r="F35" i="7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6" i="5"/>
  <c r="P6" i="5" s="1"/>
  <c r="G17" i="3"/>
  <c r="G16" i="3"/>
  <c r="G15" i="3"/>
  <c r="G25" i="1"/>
  <c r="G24" i="1"/>
  <c r="G23" i="1"/>
  <c r="O9" i="3" l="1"/>
  <c r="G24" i="3" s="1"/>
  <c r="G20" i="3"/>
  <c r="G21" i="3"/>
  <c r="P16" i="1"/>
  <c r="P17" i="1" s="1"/>
  <c r="O16" i="1"/>
  <c r="P6" i="2"/>
  <c r="P6" i="4"/>
  <c r="P43" i="4" s="1"/>
  <c r="P15" i="5"/>
  <c r="P28" i="5" s="1"/>
  <c r="P29" i="5" s="1"/>
  <c r="F42" i="5" s="1"/>
  <c r="F39" i="7"/>
  <c r="F37" i="7"/>
  <c r="F36" i="7"/>
  <c r="F40" i="7" s="1"/>
  <c r="F32" i="7"/>
  <c r="F31" i="7"/>
  <c r="F30" i="7"/>
  <c r="G21" i="7"/>
  <c r="H21" i="7"/>
  <c r="I21" i="7"/>
  <c r="J21" i="7"/>
  <c r="K21" i="7"/>
  <c r="L21" i="7"/>
  <c r="M21" i="7"/>
  <c r="N21" i="7"/>
  <c r="F21" i="7"/>
  <c r="P18" i="7"/>
  <c r="P19" i="7"/>
  <c r="O10" i="7"/>
  <c r="P10" i="7" s="1"/>
  <c r="G22" i="3" l="1"/>
  <c r="G25" i="3" s="1"/>
  <c r="G30" i="1"/>
  <c r="G28" i="1"/>
  <c r="G32" i="1"/>
  <c r="G29" i="1"/>
  <c r="F44" i="5"/>
  <c r="F46" i="5"/>
  <c r="F43" i="5"/>
  <c r="G33" i="1" l="1"/>
  <c r="F47" i="5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9" i="7"/>
  <c r="P9" i="7" s="1"/>
  <c r="O8" i="7"/>
  <c r="P8" i="7" s="1"/>
  <c r="O7" i="7"/>
  <c r="P7" i="7" s="1"/>
  <c r="O6" i="7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P6" i="7" l="1"/>
</calcChain>
</file>

<file path=xl/sharedStrings.xml><?xml version="1.0" encoding="utf-8"?>
<sst xmlns="http://schemas.openxmlformats.org/spreadsheetml/2006/main" count="954" uniqueCount="171">
  <si>
    <t>วิศวกรรมศาสตร์</t>
  </si>
  <si>
    <t>ปริญญาโท</t>
  </si>
  <si>
    <t>วศ.ม.วิศวกรรมไฟฟ้า</t>
  </si>
  <si>
    <t>วศ.ม.วิศวกรรมเครื่องกล</t>
  </si>
  <si>
    <t>วิทยาศาสตร์ฯ</t>
  </si>
  <si>
    <t>วท.ม.เทคโนโลยีการเกษตร</t>
  </si>
  <si>
    <t>วท.ม.พืชศาสตร์</t>
  </si>
  <si>
    <t>วท.ม.เทคโนโลยีการผลิตสัตว์</t>
  </si>
  <si>
    <t>วิทยาลัยฯ</t>
  </si>
  <si>
    <t>ปริญญาตรี</t>
  </si>
  <si>
    <t>วท.บ.วิศวกรรมกระบวนการอาหาร  (4ปี)</t>
  </si>
  <si>
    <t>ศิลปกรรมฯ</t>
  </si>
  <si>
    <t>ศป.บ.ออกแบบอุตสาหกรรม (4ปี)</t>
  </si>
  <si>
    <t>ศป.บ.ออกแบบสิ่งทอและเครื่องประดับ (4ปี)</t>
  </si>
  <si>
    <t>ทล.บ.เซรามิก  (4ปี)</t>
  </si>
  <si>
    <t>ศป.บ.ออกแบบสื่อสาร (4ปี)</t>
  </si>
  <si>
    <t>ทล.บ.เทคโนโลยีการพิมพ์และบรรจุภัณฑ์ (4ปี)</t>
  </si>
  <si>
    <t>ศล.บ.ทัศนศิลป์ (4ปี)</t>
  </si>
  <si>
    <t>สถ.บ.สถาปัตยกรรมภายใน (5ปี) </t>
  </si>
  <si>
    <t>สถ.บ.สถาปัตยกรรม (5ปี) </t>
  </si>
  <si>
    <t>ค.อ..บ.วิศวกรรมอุตสาหการ (5ปี)</t>
  </si>
  <si>
    <t>ค.อ.บ.วิศวกรรมอิเล็กทรอนิกส์และโทรคมนาคม (5ปี) </t>
  </si>
  <si>
    <t>ค.อ.บ.วิศวกรรมโยธา (5ปี)</t>
  </si>
  <si>
    <t>ค.อ.บ.วิศวกรรมไฟฟ้า เทียบโอน </t>
  </si>
  <si>
    <t>ค.อ.บ.วิศวกรรมเครื่องกล (5ปี)</t>
  </si>
  <si>
    <t>อส.บ.เทคโนโลยีอุตสาหการ  ต่อเนื่อง </t>
  </si>
  <si>
    <t>อส.บ.เทคโนโลยีโทรคมนาคม ต่อเนื่อง </t>
  </si>
  <si>
    <t>อส.บ.เทคโนโลยีไฟฟ้า ต่อเนื่อง  </t>
  </si>
  <si>
    <t>อส.บ.เทคโนโลยีเครื่องกล ต่อเนื่อง</t>
  </si>
  <si>
    <t>วศ.บ.วิศวกรรมอุตสาหการ (4ปี)</t>
  </si>
  <si>
    <t>วศ.บ.วิศวกรรมสิ่งแวดล้อม (4ปี)</t>
  </si>
  <si>
    <t>วศ.บ.วิศวกรรมไฟฟ้า (4ปี)</t>
  </si>
  <si>
    <t>วศ.บ.วิศวกรรมโยธา (4ปี)</t>
  </si>
  <si>
    <t>วศ.บ.วิศวกรรมแม่พิมพ์ (4ปี)</t>
  </si>
  <si>
    <t>วศบ.วิศวกรรมเหมืองแร่ (4ปี)</t>
  </si>
  <si>
    <t>วศ.บ.วิศวกรรมเกษตรและชีวภาพ (4ปี)</t>
  </si>
  <si>
    <t>วศ.บ.วิศวกรรมเครื่องกล (4ปี)</t>
  </si>
  <si>
    <t>วศ.บ.วิศวกรรมคอมพิวเตอร์ (4ปี)</t>
  </si>
  <si>
    <t>วศ.บ.วิศวกรรมโลจิสติกส์ (4ปี)</t>
  </si>
  <si>
    <t>วศ.บ.วิศวกรรมอิเล็กทรอนิกส์ (4ปี) </t>
  </si>
  <si>
    <t>วท.บ.เทคโนโลยีชีวภาพ (4ปี)</t>
  </si>
  <si>
    <t>ศศ.บ.คหกรรมศาสตร์ (4ปี)</t>
  </si>
  <si>
    <t>ทล.บ.เทคโนโลยีภูมิทัศน์ (4ปี)</t>
  </si>
  <si>
    <t>วท.บ.เทคโนโลยีสารสนเทศ (4ปี)</t>
  </si>
  <si>
    <t>วท.บ.วิทยาการคอมพิวเตอร์</t>
  </si>
  <si>
    <t>วท.บ.พัฒนาผลิตภัณฑ์อาหาร (4ปี)</t>
  </si>
  <si>
    <t>วท.บ.วิทยาศาสตร์และเทคโนโลยีการอาหาร (4ปี)</t>
  </si>
  <si>
    <t>วท.บ.เครื่องจักรกลเกษตร  เทียบโอน</t>
  </si>
  <si>
    <t>วท.บ.ประมง (4ปี)</t>
  </si>
  <si>
    <t>วท.บ.สัตวศาสตร์ (4ปี)</t>
  </si>
  <si>
    <t>วท.บ.พืชศาสตร์ (4ปี)</t>
  </si>
  <si>
    <t>บริหารธุรกิจฯ</t>
  </si>
  <si>
    <t>Internationl Business Management (4ปี)</t>
  </si>
  <si>
    <t>ศศ.บ.ภาษาอังกฤษเพื่อการสื่อสารสากล (4ปี)  </t>
  </si>
  <si>
    <t>ศศ.บ.การท่องเที่ยวและการโรงแรม (4ปี)</t>
  </si>
  <si>
    <t>บธ.บ.ภาษาอังกฤษธุรกิจ (4ปี)  </t>
  </si>
  <si>
    <t>บธ.บ.ระบบสารสนเทศทางคอมพิวเตอร์ (4ปี) </t>
  </si>
  <si>
    <t>บธ.บ.การจัดการ</t>
  </si>
  <si>
    <t>บธ.บ.การตลาด  (4ปี)</t>
  </si>
  <si>
    <t>บช.บ.การบัญชี (4ปี) </t>
  </si>
  <si>
    <t>ปวส.</t>
  </si>
  <si>
    <t>ปวส.ช่างก่อสร้าง</t>
  </si>
  <si>
    <t>ปวส.ช่างจักรกลหนัก</t>
  </si>
  <si>
    <t>ปวส.โยธา</t>
  </si>
  <si>
    <t>ปวส.ช่างกลเกษตร</t>
  </si>
  <si>
    <t>ปวส.ช่างยนต์</t>
  </si>
  <si>
    <t>ปวส.ช่างกลโรงงาน</t>
  </si>
  <si>
    <t>ปวส.ช่างโลหะ</t>
  </si>
  <si>
    <t>ปวส.เทคนิคคอมพิวเตอร์  </t>
  </si>
  <si>
    <t>ปวส.อิเล็กทรอนิกส์</t>
  </si>
  <si>
    <t>ปวส.เทคนิคอุตสาหกรรม</t>
  </si>
  <si>
    <t>ปวส.ไฟฟ้า</t>
  </si>
  <si>
    <t>ปวส.การบริหารงานคหกรรมศาสตร์  </t>
  </si>
  <si>
    <t>ปวส.เทคโนโลยีภูมิทัศน์ </t>
  </si>
  <si>
    <t>ปวส.สัตวศาสตร์  </t>
  </si>
  <si>
    <t>ปวส.ประมง  </t>
  </si>
  <si>
    <t>ปวส.พืชศาสตร์  </t>
  </si>
  <si>
    <t>ปวส.เทคโนโลยีการอาหาร  </t>
  </si>
  <si>
    <t>ปวส.เทคโนโลยีเครื่องจักรกลเกษตร</t>
  </si>
  <si>
    <t>ปวส.คอมพิวเตอร์ธุรกิจ</t>
  </si>
  <si>
    <t>ปวส.การจัดการ</t>
  </si>
  <si>
    <t>ปวส.การตลาด</t>
  </si>
  <si>
    <t>ปวส.การบัญชี </t>
  </si>
  <si>
    <t>ปวช.</t>
  </si>
  <si>
    <t>ปวช.เตรียมสถาปัตยกรรมศาสตร์</t>
  </si>
  <si>
    <t>ปวช.เตรียมวิศวกรรมศาสตร์</t>
  </si>
  <si>
    <t>ปวช.เตรียมบริหารธุรกิจ</t>
  </si>
  <si>
    <t>เปิดสอน</t>
  </si>
  <si>
    <t>วิจัยฯ(ลำปาง)</t>
  </si>
  <si>
    <t>อ.ดอยสะเก็ด</t>
  </si>
  <si>
    <t xml:space="preserve"> อ.จอมทอง</t>
  </si>
  <si>
    <t>รวมสถานที่</t>
  </si>
  <si>
    <t>สถาบัน</t>
  </si>
  <si>
    <t xml:space="preserve">เชียงใหม่ </t>
  </si>
  <si>
    <t>เชียงใหม่</t>
  </si>
  <si>
    <t>พิษณุโลก</t>
  </si>
  <si>
    <t>น่าน</t>
  </si>
  <si>
    <t>ลำปาง</t>
  </si>
  <si>
    <t>เชียงราย</t>
  </si>
  <si>
    <t>ตาก</t>
  </si>
  <si>
    <t>สถานที่จัดการเรียนการสอน</t>
  </si>
  <si>
    <t>คณะ</t>
  </si>
  <si>
    <t>ระดับ</t>
  </si>
  <si>
    <t>ชื่อหลักสูตร - วิชาเอก</t>
  </si>
  <si>
    <t>ลำดับ</t>
  </si>
  <si>
    <t>มหาวิทยาลัยเทคโนโลยีราชมงคลล้านนา</t>
  </si>
  <si>
    <t>หลักสูตรที่เปิดสอน ปีการศึกษา 2557</t>
  </si>
  <si>
    <t xml:space="preserve"> </t>
  </si>
  <si>
    <t>กำหนด</t>
  </si>
  <si>
    <t>ผู้เข้าร่วมโครงการ</t>
  </si>
  <si>
    <t>เขตพื้นที่ละ 2 คน</t>
  </si>
  <si>
    <t>รวม</t>
  </si>
  <si>
    <t>สถานะหลักสูตร</t>
  </si>
  <si>
    <t>ปรับปรุง</t>
  </si>
  <si>
    <t>อยู่ระหว่างดำเนินการ</t>
  </si>
  <si>
    <t xml:space="preserve"> บธ.บ.การจัดการธุรกิจค้าปลีก</t>
  </si>
  <si>
    <t>ใหม่</t>
  </si>
  <si>
    <t xml:space="preserve"> บธ.ม.บริหารธุรกิจ</t>
  </si>
  <si>
    <t>ประมาณการค่าใช้จ่าย จำนวน  2 วัน จัดที่ โรงแรม  (3 คณะ)</t>
  </si>
  <si>
    <t>หมวดงบประมาณ</t>
  </si>
  <si>
    <t>คณะ/จำนวนผู้เข้าร่วม</t>
  </si>
  <si>
    <t>(สามารถ ถั่วเฉลี่ยได้)</t>
  </si>
  <si>
    <t xml:space="preserve">2. ค่าใช้สอย   รายละเอียด ดังนี้ </t>
  </si>
  <si>
    <t xml:space="preserve"> - ค่าที่พัก+ค่าเดินทางไปราชการ</t>
  </si>
  <si>
    <t xml:space="preserve">3. ค่าวัสดุ  </t>
  </si>
  <si>
    <t>รวมทั้งสิ้น</t>
  </si>
  <si>
    <t>ผู้บริหารและคณะทำงาน</t>
  </si>
  <si>
    <t>รวมผู้เข้าร่วมโครงการทั้งหมด</t>
  </si>
  <si>
    <t>รายละเอียด</t>
  </si>
  <si>
    <t>1. ค่าตอบแทนวิทยากร</t>
  </si>
  <si>
    <t>(3 คนในพื้นที่+2 คน ต่างจังหวัด)</t>
  </si>
  <si>
    <t xml:space="preserve">      ค่าตอบแทน  </t>
  </si>
  <si>
    <t>5 ท่าน X 2 ชม. X 1,200 บาท</t>
  </si>
  <si>
    <r>
      <t xml:space="preserve">     </t>
    </r>
    <r>
      <rPr>
        <sz val="16"/>
        <color indexed="8"/>
        <rFont val="TH SarabunPSK"/>
        <family val="2"/>
      </rPr>
      <t xml:space="preserve">ค่าอาหารที่พักวิทยากร </t>
    </r>
  </si>
  <si>
    <t xml:space="preserve">     ค่าตั๋วเครื่องบิน  (ไป-กลับ)</t>
  </si>
  <si>
    <t>6,500 บาท X 2 คน (นอกเขตพื้นที่)</t>
  </si>
  <si>
    <t xml:space="preserve"> (50 บาท X 4 มื้อ)</t>
  </si>
  <si>
    <t xml:space="preserve"> -ค่าอาหารกลางวัน</t>
  </si>
  <si>
    <t xml:space="preserve"> (150 บาท X 2 มื้อ)</t>
  </si>
  <si>
    <t>ชุดละ 100 บาท</t>
  </si>
  <si>
    <t>122 คน</t>
  </si>
  <si>
    <t>ประมาณการงบคณะบริหารธุรกิจและศิลปศาสตร์</t>
  </si>
  <si>
    <t xml:space="preserve">  -  ค่าถ่ายเอกสารประกอบการสัมมนา </t>
  </si>
  <si>
    <t>กำหนดให้คนละไม่เกิน 1,500 บาท</t>
  </si>
  <si>
    <t xml:space="preserve"> -ค่าอาหารว่างและเครื่องดื่ม </t>
  </si>
  <si>
    <t>หลักสูตรXXX   สาขาวิชา(บูรณาการร่วมกับ..)</t>
  </si>
  <si>
    <t xml:space="preserve">XX XX </t>
  </si>
  <si>
    <t>ดำเนินการในโครงการนี้</t>
  </si>
  <si>
    <t>ประมาณการงบคณะวิทยาศาสตร์และเทคโนโลยีการเกษตร</t>
  </si>
  <si>
    <t>108  คน</t>
  </si>
  <si>
    <t>126 คน</t>
  </si>
  <si>
    <t>158  คน</t>
  </si>
  <si>
    <t>วศ.ม.วิศวกรรมกระบวนการผลิตและวัสดุ</t>
  </si>
  <si>
    <t xml:space="preserve">วศ.บ.วิศวกรรมกระบวนการผลิต </t>
  </si>
  <si>
    <t xml:space="preserve">อส.บ.เทคโนโลยีการจัดการอุตสาหกรรม (ต่อเนื่อง) </t>
  </si>
  <si>
    <t>กำหนดให้คนละไม่เกิน 1,400- 1,500 บาท</t>
  </si>
  <si>
    <t xml:space="preserve">ประมาณการงบ คณะวิศวกรรมศาสตร์  </t>
  </si>
  <si>
    <t>ศป.ม.ศิลปะและการออกแบบสร้างสรรค์</t>
  </si>
  <si>
    <t>สถาบันวิจัยฯ</t>
  </si>
  <si>
    <t xml:space="preserve"> (25 บาท X 4 มื้อ)</t>
  </si>
  <si>
    <t xml:space="preserve"> (80 บาท X 2 มื้อ)</t>
  </si>
  <si>
    <t>ประมาณการค่าใช้จ่าย จำนวน  2 วัน จัดประชุมในสถานที่  (คณะ/วิทยาลัย/สถาบัน)</t>
  </si>
  <si>
    <t>ประมาณการงบคณะศิลปกรรมและสถาปัตยกรรมศาสตร์</t>
  </si>
  <si>
    <t>วศ.บ.วิศวกรรมแมคคาทรอนิคส์</t>
  </si>
  <si>
    <t>32 คน</t>
  </si>
  <si>
    <t>19 คน</t>
  </si>
  <si>
    <t>กำหนดให้คนละไม่เกิน 1,300 - 1,500 บาท</t>
  </si>
  <si>
    <t>ประมาณการงบวิทยาลัยเทคโนโลยีและสหวิทยาการ</t>
  </si>
  <si>
    <t>ประมาณการงบสถาบันวิจัยเทคโนโลยีเกษตร</t>
  </si>
  <si>
    <t>กำหนดให้คนละไม่เกิน 1,300 บาท</t>
  </si>
  <si>
    <t>วท.ม.เทคโนโลยีอุตสาหกรรมเกษตรเพื่อความปลอดภัยทางอาหาร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</si>
</sst>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8"/>
      <color indexed="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indexed="8"/>
      <name val="Calibri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H SarabunPSK"/>
      <family val="2"/>
    </font>
    <font>
      <sz val="16"/>
      <color rgb="FF000000"/>
      <name val="TH SarabunPSK"/>
      <family val="2"/>
    </font>
    <font>
      <b/>
      <sz val="18"/>
      <color indexed="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0" fontId="16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6" fillId="10" borderId="1" xfId="0" applyFont="1" applyFill="1" applyBorder="1"/>
    <xf numFmtId="0" fontId="3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right"/>
    </xf>
    <xf numFmtId="0" fontId="3" fillId="6" borderId="7" xfId="0" applyFont="1" applyFill="1" applyBorder="1" applyAlignment="1"/>
    <xf numFmtId="0" fontId="3" fillId="6" borderId="8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87" fontId="3" fillId="0" borderId="0" xfId="0" applyNumberFormat="1" applyFont="1" applyBorder="1"/>
    <xf numFmtId="0" fontId="2" fillId="0" borderId="7" xfId="27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Fill="1" applyBorder="1" applyAlignment="1">
      <alignment horizontal="center" vertical="top"/>
    </xf>
    <xf numFmtId="0" fontId="2" fillId="0" borderId="7" xfId="27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right"/>
    </xf>
    <xf numFmtId="0" fontId="17" fillId="6" borderId="8" xfId="0" applyFont="1" applyFill="1" applyBorder="1" applyAlignment="1">
      <alignment horizontal="right"/>
    </xf>
    <xf numFmtId="0" fontId="17" fillId="6" borderId="9" xfId="0" applyFont="1" applyFill="1" applyBorder="1" applyAlignment="1">
      <alignment horizontal="right"/>
    </xf>
    <xf numFmtId="0" fontId="17" fillId="6" borderId="7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187" fontId="3" fillId="7" borderId="1" xfId="28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7" fillId="6" borderId="7" xfId="0" applyFont="1" applyFill="1" applyBorder="1" applyAlignment="1">
      <alignment horizontal="right" vertical="center" wrapText="1"/>
    </xf>
    <xf numFmtId="0" fontId="17" fillId="6" borderId="8" xfId="0" applyFont="1" applyFill="1" applyBorder="1" applyAlignment="1">
      <alignment horizontal="right" vertical="center" wrapText="1"/>
    </xf>
    <xf numFmtId="0" fontId="17" fillId="6" borderId="9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87" fontId="15" fillId="6" borderId="1" xfId="28" applyNumberFormat="1" applyFont="1" applyFill="1" applyBorder="1" applyAlignment="1">
      <alignment horizontal="center"/>
    </xf>
    <xf numFmtId="187" fontId="2" fillId="0" borderId="1" xfId="28" applyNumberFormat="1" applyFont="1" applyBorder="1" applyAlignment="1">
      <alignment horizontal="center"/>
    </xf>
    <xf numFmtId="187" fontId="2" fillId="6" borderId="1" xfId="28" applyNumberFormat="1" applyFont="1" applyFill="1" applyBorder="1" applyAlignment="1">
      <alignment horizontal="center"/>
    </xf>
    <xf numFmtId="187" fontId="3" fillId="0" borderId="1" xfId="28" applyNumberFormat="1" applyFont="1" applyBorder="1" applyAlignment="1">
      <alignment horizontal="center"/>
    </xf>
    <xf numFmtId="187" fontId="17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</cellXfs>
  <cellStyles count="29">
    <cellStyle name="Comma" xfId="28" builtinId="3"/>
    <cellStyle name="Normal" xfId="0" builtinId="0"/>
    <cellStyle name="ปกติ 10" xfId="1"/>
    <cellStyle name="ปกติ 11" xfId="2"/>
    <cellStyle name="ปกติ 12" xfId="3"/>
    <cellStyle name="ปกติ 13" xfId="4"/>
    <cellStyle name="ปกติ 14" xfId="5"/>
    <cellStyle name="ปกติ 15" xfId="6"/>
    <cellStyle name="ปกติ 16" xfId="7"/>
    <cellStyle name="ปกติ 17" xfId="8"/>
    <cellStyle name="ปกติ 18" xfId="9"/>
    <cellStyle name="ปกติ 19" xfId="10"/>
    <cellStyle name="ปกติ 2" xfId="11"/>
    <cellStyle name="ปกติ 2 2" xfId="12"/>
    <cellStyle name="ปกติ 20" xfId="13"/>
    <cellStyle name="ปกติ 21" xfId="14"/>
    <cellStyle name="ปกติ 22" xfId="15"/>
    <cellStyle name="ปกติ 23" xfId="16"/>
    <cellStyle name="ปกติ 24" xfId="17"/>
    <cellStyle name="ปกติ 25" xfId="18"/>
    <cellStyle name="ปกติ 26" xfId="19"/>
    <cellStyle name="ปกติ 3" xfId="20"/>
    <cellStyle name="ปกติ 4" xfId="21"/>
    <cellStyle name="ปกติ 5" xfId="22"/>
    <cellStyle name="ปกติ 6" xfId="23"/>
    <cellStyle name="ปกติ 7" xfId="24"/>
    <cellStyle name="ปกติ 8" xfId="25"/>
    <cellStyle name="ปกติ 9" xfId="26"/>
    <cellStyle name="ปกติ_v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40" zoomScale="77" zoomScaleNormal="77" workbookViewId="0">
      <selection activeCell="I87" sqref="I87"/>
    </sheetView>
  </sheetViews>
  <sheetFormatPr defaultRowHeight="23.25" x14ac:dyDescent="0.35"/>
  <cols>
    <col min="1" max="1" width="7.140625" style="3" customWidth="1"/>
    <col min="2" max="2" width="40.85546875" style="3" customWidth="1"/>
    <col min="3" max="3" width="10.28515625" style="3" customWidth="1"/>
    <col min="4" max="4" width="15.5703125" style="4" customWidth="1"/>
    <col min="5" max="5" width="9.85546875" style="3" customWidth="1"/>
    <col min="6" max="10" width="9.140625" style="3"/>
    <col min="11" max="11" width="13.28515625" style="3" customWidth="1"/>
    <col min="12" max="12" width="13.140625" style="3" customWidth="1"/>
    <col min="13" max="13" width="13.85546875" style="2" customWidth="1"/>
    <col min="14" max="14" width="10.7109375" style="1" customWidth="1"/>
  </cols>
  <sheetData>
    <row r="1" spans="1:14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5" customFormat="1" ht="26.25" x14ac:dyDescent="0.4">
      <c r="A2" s="55" t="s">
        <v>105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7" t="s">
        <v>100</v>
      </c>
      <c r="F3" s="57"/>
      <c r="G3" s="57"/>
      <c r="H3" s="57"/>
      <c r="I3" s="57"/>
      <c r="J3" s="57"/>
      <c r="K3" s="57"/>
      <c r="L3" s="57"/>
      <c r="M3" s="57"/>
      <c r="N3" s="21"/>
    </row>
    <row r="4" spans="1:14" s="5" customFormat="1" ht="21" x14ac:dyDescent="0.35">
      <c r="A4" s="56"/>
      <c r="B4" s="56"/>
      <c r="C4" s="57"/>
      <c r="D4" s="57"/>
      <c r="E4" s="53" t="s">
        <v>94</v>
      </c>
      <c r="F4" s="53" t="s">
        <v>99</v>
      </c>
      <c r="G4" s="53" t="s">
        <v>98</v>
      </c>
      <c r="H4" s="53" t="s">
        <v>97</v>
      </c>
      <c r="I4" s="53" t="s">
        <v>96</v>
      </c>
      <c r="J4" s="53" t="s">
        <v>95</v>
      </c>
      <c r="K4" s="20" t="s">
        <v>94</v>
      </c>
      <c r="L4" s="20" t="s">
        <v>93</v>
      </c>
      <c r="M4" s="20" t="s">
        <v>92</v>
      </c>
      <c r="N4" s="19" t="s">
        <v>91</v>
      </c>
    </row>
    <row r="5" spans="1:14" s="5" customFormat="1" ht="18.75" customHeight="1" x14ac:dyDescent="0.35">
      <c r="A5" s="56"/>
      <c r="B5" s="56"/>
      <c r="C5" s="57"/>
      <c r="D5" s="57"/>
      <c r="E5" s="53"/>
      <c r="F5" s="53"/>
      <c r="G5" s="53"/>
      <c r="H5" s="53"/>
      <c r="I5" s="53"/>
      <c r="J5" s="53"/>
      <c r="K5" s="18" t="s">
        <v>90</v>
      </c>
      <c r="L5" s="18" t="s">
        <v>89</v>
      </c>
      <c r="M5" s="18" t="s">
        <v>88</v>
      </c>
      <c r="N5" s="17" t="s">
        <v>87</v>
      </c>
    </row>
    <row r="6" spans="1:14" s="11" customFormat="1" ht="21" x14ac:dyDescent="0.35">
      <c r="A6" s="7">
        <v>1</v>
      </c>
      <c r="B6" s="13" t="s">
        <v>86</v>
      </c>
      <c r="C6" s="7" t="s">
        <v>83</v>
      </c>
      <c r="D6" s="7" t="s">
        <v>8</v>
      </c>
      <c r="E6" s="7"/>
      <c r="F6" s="7"/>
      <c r="G6" s="7"/>
      <c r="H6" s="7"/>
      <c r="I6" s="7"/>
      <c r="J6" s="7"/>
      <c r="K6" s="7"/>
      <c r="L6" s="12">
        <v>1</v>
      </c>
      <c r="M6" s="14"/>
      <c r="N6" s="6">
        <f t="shared" ref="N6:N37" si="0">SUM(E6:M6)</f>
        <v>1</v>
      </c>
    </row>
    <row r="7" spans="1:14" s="11" customFormat="1" ht="21" x14ac:dyDescent="0.35">
      <c r="A7" s="7">
        <v>2</v>
      </c>
      <c r="B7" s="13" t="s">
        <v>85</v>
      </c>
      <c r="C7" s="7" t="s">
        <v>83</v>
      </c>
      <c r="D7" s="7" t="s">
        <v>8</v>
      </c>
      <c r="E7" s="7"/>
      <c r="F7" s="12">
        <v>1</v>
      </c>
      <c r="G7" s="7"/>
      <c r="H7" s="7"/>
      <c r="I7" s="7"/>
      <c r="J7" s="7"/>
      <c r="K7" s="7"/>
      <c r="L7" s="12">
        <v>1</v>
      </c>
      <c r="M7" s="14"/>
      <c r="N7" s="6">
        <f t="shared" si="0"/>
        <v>2</v>
      </c>
    </row>
    <row r="8" spans="1:14" s="11" customFormat="1" ht="21" x14ac:dyDescent="0.35">
      <c r="A8" s="7">
        <v>3</v>
      </c>
      <c r="B8" s="13" t="s">
        <v>84</v>
      </c>
      <c r="C8" s="7" t="s">
        <v>83</v>
      </c>
      <c r="D8" s="7" t="s">
        <v>8</v>
      </c>
      <c r="E8" s="7"/>
      <c r="F8" s="7"/>
      <c r="G8" s="7"/>
      <c r="H8" s="7"/>
      <c r="I8" s="7"/>
      <c r="J8" s="7"/>
      <c r="K8" s="7"/>
      <c r="L8" s="12">
        <v>1</v>
      </c>
      <c r="M8" s="14"/>
      <c r="N8" s="6">
        <f t="shared" si="0"/>
        <v>1</v>
      </c>
    </row>
    <row r="9" spans="1:14" s="15" customFormat="1" ht="21" x14ac:dyDescent="0.35">
      <c r="A9" s="7">
        <v>4</v>
      </c>
      <c r="B9" s="13" t="s">
        <v>82</v>
      </c>
      <c r="C9" s="7" t="s">
        <v>60</v>
      </c>
      <c r="D9" s="7" t="s">
        <v>51</v>
      </c>
      <c r="E9" s="12">
        <v>1</v>
      </c>
      <c r="F9" s="12">
        <v>1</v>
      </c>
      <c r="G9" s="12">
        <v>1</v>
      </c>
      <c r="H9" s="12">
        <v>1</v>
      </c>
      <c r="I9" s="7"/>
      <c r="J9" s="7"/>
      <c r="K9" s="7"/>
      <c r="L9" s="7"/>
      <c r="M9" s="14"/>
      <c r="N9" s="6">
        <f t="shared" si="0"/>
        <v>4</v>
      </c>
    </row>
    <row r="10" spans="1:14" s="15" customFormat="1" ht="21" x14ac:dyDescent="0.35">
      <c r="A10" s="7">
        <v>5</v>
      </c>
      <c r="B10" s="13" t="s">
        <v>81</v>
      </c>
      <c r="C10" s="7" t="s">
        <v>60</v>
      </c>
      <c r="D10" s="7" t="s">
        <v>51</v>
      </c>
      <c r="E10" s="12">
        <v>1</v>
      </c>
      <c r="F10" s="12">
        <v>1</v>
      </c>
      <c r="G10" s="7"/>
      <c r="H10" s="12">
        <v>1</v>
      </c>
      <c r="I10" s="7"/>
      <c r="J10" s="7"/>
      <c r="K10" s="7"/>
      <c r="L10" s="7"/>
      <c r="M10" s="14"/>
      <c r="N10" s="6">
        <f t="shared" si="0"/>
        <v>3</v>
      </c>
    </row>
    <row r="11" spans="1:14" s="15" customFormat="1" ht="21" x14ac:dyDescent="0.35">
      <c r="A11" s="7">
        <v>6</v>
      </c>
      <c r="B11" s="13" t="s">
        <v>80</v>
      </c>
      <c r="C11" s="7" t="s">
        <v>60</v>
      </c>
      <c r="D11" s="7" t="s">
        <v>51</v>
      </c>
      <c r="E11" s="12">
        <v>1</v>
      </c>
      <c r="F11" s="12">
        <v>1</v>
      </c>
      <c r="G11" s="12">
        <v>1</v>
      </c>
      <c r="H11" s="12">
        <v>1</v>
      </c>
      <c r="I11" s="7"/>
      <c r="J11" s="12">
        <v>1</v>
      </c>
      <c r="K11" s="7"/>
      <c r="L11" s="7"/>
      <c r="M11" s="14"/>
      <c r="N11" s="6">
        <f t="shared" si="0"/>
        <v>5</v>
      </c>
    </row>
    <row r="12" spans="1:14" s="15" customFormat="1" ht="21" x14ac:dyDescent="0.35">
      <c r="A12" s="7">
        <v>7</v>
      </c>
      <c r="B12" s="13" t="s">
        <v>79</v>
      </c>
      <c r="C12" s="7" t="s">
        <v>60</v>
      </c>
      <c r="D12" s="7" t="s">
        <v>51</v>
      </c>
      <c r="E12" s="7"/>
      <c r="F12" s="12">
        <v>1</v>
      </c>
      <c r="G12" s="7"/>
      <c r="H12" s="12">
        <v>1</v>
      </c>
      <c r="I12" s="7"/>
      <c r="J12" s="12">
        <v>1</v>
      </c>
      <c r="K12" s="7"/>
      <c r="L12" s="7"/>
      <c r="M12" s="14"/>
      <c r="N12" s="6">
        <f t="shared" si="0"/>
        <v>3</v>
      </c>
    </row>
    <row r="13" spans="1:14" s="15" customFormat="1" ht="21" x14ac:dyDescent="0.35">
      <c r="A13" s="7">
        <v>8</v>
      </c>
      <c r="B13" s="13" t="s">
        <v>78</v>
      </c>
      <c r="C13" s="7" t="s">
        <v>60</v>
      </c>
      <c r="D13" s="7" t="s">
        <v>4</v>
      </c>
      <c r="E13" s="7"/>
      <c r="F13" s="7"/>
      <c r="G13" s="7"/>
      <c r="H13" s="7"/>
      <c r="I13" s="7"/>
      <c r="J13" s="12">
        <v>1</v>
      </c>
      <c r="K13" s="7"/>
      <c r="L13" s="7"/>
      <c r="M13" s="14"/>
      <c r="N13" s="6">
        <f t="shared" si="0"/>
        <v>1</v>
      </c>
    </row>
    <row r="14" spans="1:14" s="15" customFormat="1" ht="21" x14ac:dyDescent="0.35">
      <c r="A14" s="7">
        <v>9</v>
      </c>
      <c r="B14" s="13" t="s">
        <v>77</v>
      </c>
      <c r="C14" s="7" t="s">
        <v>60</v>
      </c>
      <c r="D14" s="7" t="s">
        <v>4</v>
      </c>
      <c r="E14" s="7"/>
      <c r="F14" s="7"/>
      <c r="G14" s="7"/>
      <c r="H14" s="12">
        <v>1</v>
      </c>
      <c r="I14" s="7"/>
      <c r="J14" s="12">
        <v>1</v>
      </c>
      <c r="K14" s="7"/>
      <c r="L14" s="7"/>
      <c r="M14" s="14"/>
      <c r="N14" s="6">
        <f t="shared" si="0"/>
        <v>2</v>
      </c>
    </row>
    <row r="15" spans="1:14" s="15" customFormat="1" ht="21" x14ac:dyDescent="0.35">
      <c r="A15" s="7">
        <v>10</v>
      </c>
      <c r="B15" s="13" t="s">
        <v>76</v>
      </c>
      <c r="C15" s="7" t="s">
        <v>60</v>
      </c>
      <c r="D15" s="7" t="s">
        <v>4</v>
      </c>
      <c r="E15" s="7"/>
      <c r="F15" s="7"/>
      <c r="G15" s="7"/>
      <c r="H15" s="12">
        <v>1</v>
      </c>
      <c r="I15" s="12">
        <v>1</v>
      </c>
      <c r="J15" s="12">
        <v>1</v>
      </c>
      <c r="K15" s="7"/>
      <c r="L15" s="7"/>
      <c r="M15" s="14"/>
      <c r="N15" s="6">
        <f t="shared" si="0"/>
        <v>3</v>
      </c>
    </row>
    <row r="16" spans="1:14" s="15" customFormat="1" ht="21" x14ac:dyDescent="0.35">
      <c r="A16" s="7">
        <v>11</v>
      </c>
      <c r="B16" s="13" t="s">
        <v>75</v>
      </c>
      <c r="C16" s="7" t="s">
        <v>60</v>
      </c>
      <c r="D16" s="7" t="s">
        <v>4</v>
      </c>
      <c r="E16" s="7"/>
      <c r="F16" s="7"/>
      <c r="G16" s="7"/>
      <c r="H16" s="12">
        <v>1</v>
      </c>
      <c r="I16" s="12">
        <v>1</v>
      </c>
      <c r="J16" s="12">
        <v>1</v>
      </c>
      <c r="K16" s="7"/>
      <c r="L16" s="7"/>
      <c r="M16" s="14"/>
      <c r="N16" s="6">
        <f t="shared" si="0"/>
        <v>3</v>
      </c>
    </row>
    <row r="17" spans="1:14" s="15" customFormat="1" ht="21" x14ac:dyDescent="0.35">
      <c r="A17" s="7">
        <v>12</v>
      </c>
      <c r="B17" s="13" t="s">
        <v>74</v>
      </c>
      <c r="C17" s="7" t="s">
        <v>60</v>
      </c>
      <c r="D17" s="7" t="s">
        <v>4</v>
      </c>
      <c r="E17" s="7"/>
      <c r="F17" s="7"/>
      <c r="G17" s="7"/>
      <c r="H17" s="12">
        <v>1</v>
      </c>
      <c r="I17" s="12">
        <v>1</v>
      </c>
      <c r="J17" s="12">
        <v>1</v>
      </c>
      <c r="K17" s="7"/>
      <c r="L17" s="7"/>
      <c r="M17" s="14"/>
      <c r="N17" s="6">
        <f t="shared" si="0"/>
        <v>3</v>
      </c>
    </row>
    <row r="18" spans="1:14" s="15" customFormat="1" ht="21" x14ac:dyDescent="0.35">
      <c r="A18" s="7">
        <v>13</v>
      </c>
      <c r="B18" s="13" t="s">
        <v>73</v>
      </c>
      <c r="C18" s="7" t="s">
        <v>60</v>
      </c>
      <c r="D18" s="7" t="s">
        <v>4</v>
      </c>
      <c r="E18" s="7"/>
      <c r="F18" s="7"/>
      <c r="G18" s="7"/>
      <c r="H18" s="7"/>
      <c r="I18" s="12">
        <v>1</v>
      </c>
      <c r="J18" s="7"/>
      <c r="K18" s="7"/>
      <c r="L18" s="7"/>
      <c r="M18" s="14"/>
      <c r="N18" s="6">
        <f t="shared" si="0"/>
        <v>1</v>
      </c>
    </row>
    <row r="19" spans="1:14" s="15" customFormat="1" ht="21" x14ac:dyDescent="0.35">
      <c r="A19" s="7">
        <v>14</v>
      </c>
      <c r="B19" s="13" t="s">
        <v>72</v>
      </c>
      <c r="C19" s="7" t="s">
        <v>60</v>
      </c>
      <c r="D19" s="7" t="s">
        <v>4</v>
      </c>
      <c r="E19" s="7"/>
      <c r="F19" s="12">
        <v>1</v>
      </c>
      <c r="G19" s="7"/>
      <c r="H19" s="7"/>
      <c r="I19" s="7"/>
      <c r="J19" s="7"/>
      <c r="K19" s="7"/>
      <c r="L19" s="7" t="s">
        <v>107</v>
      </c>
      <c r="M19" s="14"/>
      <c r="N19" s="6">
        <f t="shared" si="0"/>
        <v>1</v>
      </c>
    </row>
    <row r="20" spans="1:14" s="15" customFormat="1" ht="21" x14ac:dyDescent="0.35">
      <c r="A20" s="7">
        <v>15</v>
      </c>
      <c r="B20" s="13" t="s">
        <v>71</v>
      </c>
      <c r="C20" s="7" t="s">
        <v>60</v>
      </c>
      <c r="D20" s="7" t="s">
        <v>0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7"/>
      <c r="K20" s="7"/>
      <c r="L20" s="7"/>
      <c r="M20" s="14"/>
      <c r="N20" s="6">
        <f t="shared" si="0"/>
        <v>5</v>
      </c>
    </row>
    <row r="21" spans="1:14" s="15" customFormat="1" ht="21" x14ac:dyDescent="0.35">
      <c r="A21" s="7">
        <v>16</v>
      </c>
      <c r="B21" s="13" t="s">
        <v>70</v>
      </c>
      <c r="C21" s="7" t="s">
        <v>60</v>
      </c>
      <c r="D21" s="7" t="s">
        <v>0</v>
      </c>
      <c r="E21" s="7"/>
      <c r="F21" s="7"/>
      <c r="G21" s="7"/>
      <c r="H21" s="7"/>
      <c r="I21" s="12">
        <v>1</v>
      </c>
      <c r="J21" s="7"/>
      <c r="K21" s="7"/>
      <c r="L21" s="7"/>
      <c r="M21" s="14"/>
      <c r="N21" s="6">
        <f t="shared" si="0"/>
        <v>1</v>
      </c>
    </row>
    <row r="22" spans="1:14" s="15" customFormat="1" ht="21" x14ac:dyDescent="0.35">
      <c r="A22" s="7">
        <v>17</v>
      </c>
      <c r="B22" s="13" t="s">
        <v>69</v>
      </c>
      <c r="C22" s="7" t="s">
        <v>60</v>
      </c>
      <c r="D22" s="7" t="s">
        <v>0</v>
      </c>
      <c r="E22" s="12">
        <v>1</v>
      </c>
      <c r="F22" s="12">
        <v>1</v>
      </c>
      <c r="G22" s="12">
        <v>1</v>
      </c>
      <c r="H22" s="7"/>
      <c r="I22" s="7"/>
      <c r="J22" s="7"/>
      <c r="K22" s="7"/>
      <c r="L22" s="7"/>
      <c r="M22" s="14"/>
      <c r="N22" s="6">
        <f t="shared" si="0"/>
        <v>3</v>
      </c>
    </row>
    <row r="23" spans="1:14" s="15" customFormat="1" ht="21" x14ac:dyDescent="0.35">
      <c r="A23" s="7">
        <v>18</v>
      </c>
      <c r="B23" s="13" t="s">
        <v>68</v>
      </c>
      <c r="C23" s="7" t="s">
        <v>60</v>
      </c>
      <c r="D23" s="7" t="s">
        <v>0</v>
      </c>
      <c r="E23" s="12">
        <v>1</v>
      </c>
      <c r="F23" s="12">
        <v>1</v>
      </c>
      <c r="G23" s="12">
        <v>1</v>
      </c>
      <c r="H23" s="7"/>
      <c r="I23" s="7"/>
      <c r="J23" s="7"/>
      <c r="K23" s="7"/>
      <c r="L23" s="7"/>
      <c r="M23" s="14"/>
      <c r="N23" s="6">
        <f t="shared" si="0"/>
        <v>3</v>
      </c>
    </row>
    <row r="24" spans="1:14" s="15" customFormat="1" ht="21" x14ac:dyDescent="0.35">
      <c r="A24" s="7">
        <v>19</v>
      </c>
      <c r="B24" s="13" t="s">
        <v>67</v>
      </c>
      <c r="C24" s="7" t="s">
        <v>60</v>
      </c>
      <c r="D24" s="7" t="s">
        <v>0</v>
      </c>
      <c r="E24" s="12">
        <v>1</v>
      </c>
      <c r="F24" s="12">
        <v>1</v>
      </c>
      <c r="G24" s="7"/>
      <c r="H24" s="7"/>
      <c r="I24" s="7"/>
      <c r="J24" s="7"/>
      <c r="K24" s="7"/>
      <c r="L24" s="7"/>
      <c r="M24" s="14"/>
      <c r="N24" s="6">
        <f t="shared" si="0"/>
        <v>2</v>
      </c>
    </row>
    <row r="25" spans="1:14" s="15" customFormat="1" ht="21" x14ac:dyDescent="0.35">
      <c r="A25" s="7">
        <v>20</v>
      </c>
      <c r="B25" s="13" t="s">
        <v>66</v>
      </c>
      <c r="C25" s="7" t="s">
        <v>60</v>
      </c>
      <c r="D25" s="7" t="s">
        <v>0</v>
      </c>
      <c r="E25" s="12">
        <v>1</v>
      </c>
      <c r="F25" s="12">
        <v>1</v>
      </c>
      <c r="G25" s="7"/>
      <c r="H25" s="7"/>
      <c r="I25" s="7"/>
      <c r="J25" s="7"/>
      <c r="K25" s="7"/>
      <c r="L25" s="7"/>
      <c r="M25" s="14"/>
      <c r="N25" s="6">
        <f t="shared" si="0"/>
        <v>2</v>
      </c>
    </row>
    <row r="26" spans="1:14" s="15" customFormat="1" ht="21" x14ac:dyDescent="0.35">
      <c r="A26" s="7">
        <v>21</v>
      </c>
      <c r="B26" s="13" t="s">
        <v>65</v>
      </c>
      <c r="C26" s="7" t="s">
        <v>60</v>
      </c>
      <c r="D26" s="7" t="s">
        <v>0</v>
      </c>
      <c r="E26" s="12">
        <v>1</v>
      </c>
      <c r="F26" s="12">
        <v>1</v>
      </c>
      <c r="G26" s="7"/>
      <c r="H26" s="12">
        <v>1</v>
      </c>
      <c r="I26" s="12">
        <v>1</v>
      </c>
      <c r="J26" s="12">
        <v>1</v>
      </c>
      <c r="K26" s="7"/>
      <c r="L26" s="7"/>
      <c r="M26" s="14"/>
      <c r="N26" s="6">
        <f t="shared" si="0"/>
        <v>5</v>
      </c>
    </row>
    <row r="27" spans="1:14" s="15" customFormat="1" ht="21" x14ac:dyDescent="0.35">
      <c r="A27" s="7">
        <v>22</v>
      </c>
      <c r="B27" s="13" t="s">
        <v>64</v>
      </c>
      <c r="C27" s="7" t="s">
        <v>60</v>
      </c>
      <c r="D27" s="7" t="s">
        <v>0</v>
      </c>
      <c r="E27" s="7"/>
      <c r="F27" s="7"/>
      <c r="G27" s="7"/>
      <c r="H27" s="12">
        <v>1</v>
      </c>
      <c r="I27" s="7"/>
      <c r="J27" s="7"/>
      <c r="K27" s="7"/>
      <c r="L27" s="7"/>
      <c r="M27" s="14"/>
      <c r="N27" s="6">
        <f t="shared" si="0"/>
        <v>1</v>
      </c>
    </row>
    <row r="28" spans="1:14" s="15" customFormat="1" ht="21" x14ac:dyDescent="0.35">
      <c r="A28" s="7">
        <v>23</v>
      </c>
      <c r="B28" s="13" t="s">
        <v>63</v>
      </c>
      <c r="C28" s="7" t="s">
        <v>60</v>
      </c>
      <c r="D28" s="7" t="s">
        <v>0</v>
      </c>
      <c r="E28" s="16"/>
      <c r="F28" s="16"/>
      <c r="G28" s="12">
        <v>1</v>
      </c>
      <c r="H28" s="16"/>
      <c r="I28" s="16"/>
      <c r="J28" s="16"/>
      <c r="K28" s="16"/>
      <c r="L28" s="16"/>
      <c r="M28" s="14"/>
      <c r="N28" s="6">
        <f t="shared" si="0"/>
        <v>1</v>
      </c>
    </row>
    <row r="29" spans="1:14" s="15" customFormat="1" ht="21" x14ac:dyDescent="0.35">
      <c r="A29" s="7">
        <v>24</v>
      </c>
      <c r="B29" s="13" t="s">
        <v>62</v>
      </c>
      <c r="C29" s="7" t="s">
        <v>60</v>
      </c>
      <c r="D29" s="7" t="s">
        <v>0</v>
      </c>
      <c r="E29" s="7"/>
      <c r="F29" s="12">
        <v>1</v>
      </c>
      <c r="G29" s="7"/>
      <c r="H29" s="7"/>
      <c r="I29" s="7"/>
      <c r="J29" s="7"/>
      <c r="K29" s="7"/>
      <c r="L29" s="7"/>
      <c r="M29" s="14"/>
      <c r="N29" s="6">
        <f t="shared" si="0"/>
        <v>1</v>
      </c>
    </row>
    <row r="30" spans="1:14" s="15" customFormat="1" ht="21" x14ac:dyDescent="0.35">
      <c r="A30" s="7">
        <v>25</v>
      </c>
      <c r="B30" s="13" t="s">
        <v>61</v>
      </c>
      <c r="C30" s="7" t="s">
        <v>60</v>
      </c>
      <c r="D30" s="7" t="s">
        <v>0</v>
      </c>
      <c r="E30" s="12">
        <v>1</v>
      </c>
      <c r="F30" s="12">
        <v>1</v>
      </c>
      <c r="G30" s="7"/>
      <c r="H30" s="7"/>
      <c r="I30" s="7"/>
      <c r="J30" s="7"/>
      <c r="K30" s="7"/>
      <c r="L30" s="7"/>
      <c r="M30" s="14"/>
      <c r="N30" s="6">
        <f t="shared" si="0"/>
        <v>2</v>
      </c>
    </row>
    <row r="31" spans="1:14" s="11" customFormat="1" ht="21" x14ac:dyDescent="0.35">
      <c r="A31" s="7">
        <v>26</v>
      </c>
      <c r="B31" s="13" t="s">
        <v>59</v>
      </c>
      <c r="C31" s="7" t="s">
        <v>9</v>
      </c>
      <c r="D31" s="7" t="s">
        <v>51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7"/>
      <c r="K31" s="12">
        <v>1</v>
      </c>
      <c r="L31" s="7"/>
      <c r="M31" s="14"/>
      <c r="N31" s="6">
        <f t="shared" si="0"/>
        <v>6</v>
      </c>
    </row>
    <row r="32" spans="1:14" s="11" customFormat="1" ht="21" x14ac:dyDescent="0.35">
      <c r="A32" s="7">
        <v>27</v>
      </c>
      <c r="B32" s="13" t="s">
        <v>58</v>
      </c>
      <c r="C32" s="7" t="s">
        <v>9</v>
      </c>
      <c r="D32" s="7" t="s">
        <v>51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7"/>
      <c r="K32" s="7"/>
      <c r="L32" s="7"/>
      <c r="M32" s="14"/>
      <c r="N32" s="6">
        <f t="shared" si="0"/>
        <v>5</v>
      </c>
    </row>
    <row r="33" spans="1:14" s="11" customFormat="1" ht="21" x14ac:dyDescent="0.35">
      <c r="A33" s="7">
        <v>28</v>
      </c>
      <c r="B33" s="13" t="s">
        <v>57</v>
      </c>
      <c r="C33" s="7" t="s">
        <v>9</v>
      </c>
      <c r="D33" s="7" t="s">
        <v>51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7"/>
      <c r="M33" s="14"/>
      <c r="N33" s="6">
        <f t="shared" si="0"/>
        <v>7</v>
      </c>
    </row>
    <row r="34" spans="1:14" s="11" customFormat="1" ht="21" x14ac:dyDescent="0.35">
      <c r="A34" s="7">
        <v>29</v>
      </c>
      <c r="B34" s="13" t="s">
        <v>56</v>
      </c>
      <c r="C34" s="7" t="s">
        <v>9</v>
      </c>
      <c r="D34" s="7" t="s">
        <v>51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7"/>
      <c r="M34" s="14"/>
      <c r="N34" s="6">
        <f t="shared" si="0"/>
        <v>7</v>
      </c>
    </row>
    <row r="35" spans="1:14" s="11" customFormat="1" ht="21" x14ac:dyDescent="0.35">
      <c r="A35" s="7">
        <v>30</v>
      </c>
      <c r="B35" s="13" t="s">
        <v>55</v>
      </c>
      <c r="C35" s="7" t="s">
        <v>9</v>
      </c>
      <c r="D35" s="7" t="s">
        <v>51</v>
      </c>
      <c r="E35" s="12">
        <v>1</v>
      </c>
      <c r="F35" s="7"/>
      <c r="G35" s="7"/>
      <c r="H35" s="7"/>
      <c r="I35" s="7"/>
      <c r="J35" s="7"/>
      <c r="K35" s="7"/>
      <c r="L35" s="7"/>
      <c r="M35" s="14"/>
      <c r="N35" s="6">
        <f t="shared" si="0"/>
        <v>1</v>
      </c>
    </row>
    <row r="36" spans="1:14" s="11" customFormat="1" ht="21" x14ac:dyDescent="0.35">
      <c r="A36" s="7">
        <v>31</v>
      </c>
      <c r="B36" s="13" t="s">
        <v>54</v>
      </c>
      <c r="C36" s="7" t="s">
        <v>9</v>
      </c>
      <c r="D36" s="7" t="s">
        <v>51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7"/>
      <c r="K36" s="12">
        <v>1</v>
      </c>
      <c r="L36" s="7"/>
      <c r="M36" s="14"/>
      <c r="N36" s="6">
        <f t="shared" si="0"/>
        <v>6</v>
      </c>
    </row>
    <row r="37" spans="1:14" s="11" customFormat="1" ht="21" x14ac:dyDescent="0.35">
      <c r="A37" s="7">
        <v>32</v>
      </c>
      <c r="B37" s="13" t="s">
        <v>53</v>
      </c>
      <c r="C37" s="7" t="s">
        <v>9</v>
      </c>
      <c r="D37" s="7" t="s">
        <v>51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7"/>
      <c r="L37" s="7"/>
      <c r="M37" s="14"/>
      <c r="N37" s="6">
        <f t="shared" si="0"/>
        <v>6</v>
      </c>
    </row>
    <row r="38" spans="1:14" s="11" customFormat="1" ht="21" x14ac:dyDescent="0.35">
      <c r="A38" s="7">
        <v>33</v>
      </c>
      <c r="B38" s="13" t="s">
        <v>52</v>
      </c>
      <c r="C38" s="7" t="s">
        <v>9</v>
      </c>
      <c r="D38" s="7" t="s">
        <v>51</v>
      </c>
      <c r="E38" s="12">
        <v>1</v>
      </c>
      <c r="F38" s="7"/>
      <c r="G38" s="7"/>
      <c r="H38" s="7"/>
      <c r="I38" s="7"/>
      <c r="J38" s="7"/>
      <c r="K38" s="7"/>
      <c r="L38" s="7"/>
      <c r="M38" s="14"/>
      <c r="N38" s="6">
        <f t="shared" ref="N38:N69" si="1">SUM(E38:M38)</f>
        <v>1</v>
      </c>
    </row>
    <row r="39" spans="1:14" s="11" customFormat="1" ht="21" x14ac:dyDescent="0.35">
      <c r="A39" s="7">
        <v>34</v>
      </c>
      <c r="B39" s="13" t="s">
        <v>50</v>
      </c>
      <c r="C39" s="7" t="s">
        <v>9</v>
      </c>
      <c r="D39" s="7" t="s">
        <v>4</v>
      </c>
      <c r="E39" s="14"/>
      <c r="F39" s="14"/>
      <c r="G39" s="14"/>
      <c r="H39" s="12">
        <v>1</v>
      </c>
      <c r="I39" s="12">
        <v>1</v>
      </c>
      <c r="J39" s="12">
        <v>1</v>
      </c>
      <c r="K39" s="7"/>
      <c r="L39" s="7"/>
      <c r="M39" s="14"/>
      <c r="N39" s="6">
        <f t="shared" si="1"/>
        <v>3</v>
      </c>
    </row>
    <row r="40" spans="1:14" s="11" customFormat="1" ht="21" x14ac:dyDescent="0.35">
      <c r="A40" s="7">
        <v>35</v>
      </c>
      <c r="B40" s="13" t="s">
        <v>49</v>
      </c>
      <c r="C40" s="7" t="s">
        <v>9</v>
      </c>
      <c r="D40" s="7" t="s">
        <v>4</v>
      </c>
      <c r="E40" s="14"/>
      <c r="F40" s="14"/>
      <c r="G40" s="14"/>
      <c r="H40" s="12">
        <v>1</v>
      </c>
      <c r="I40" s="12">
        <v>1</v>
      </c>
      <c r="J40" s="12">
        <v>1</v>
      </c>
      <c r="K40" s="7"/>
      <c r="L40" s="7"/>
      <c r="M40" s="14"/>
      <c r="N40" s="6">
        <f t="shared" si="1"/>
        <v>3</v>
      </c>
    </row>
    <row r="41" spans="1:14" s="11" customFormat="1" ht="21" x14ac:dyDescent="0.35">
      <c r="A41" s="7">
        <v>36</v>
      </c>
      <c r="B41" s="13" t="s">
        <v>48</v>
      </c>
      <c r="C41" s="7" t="s">
        <v>9</v>
      </c>
      <c r="D41" s="7" t="s">
        <v>4</v>
      </c>
      <c r="E41" s="14"/>
      <c r="F41" s="7"/>
      <c r="G41" s="7"/>
      <c r="H41" s="12">
        <v>1</v>
      </c>
      <c r="I41" s="12">
        <v>1</v>
      </c>
      <c r="J41" s="12">
        <v>1</v>
      </c>
      <c r="K41" s="7"/>
      <c r="L41" s="7"/>
      <c r="M41" s="14"/>
      <c r="N41" s="6">
        <f t="shared" si="1"/>
        <v>3</v>
      </c>
    </row>
    <row r="42" spans="1:14" s="11" customFormat="1" ht="21" x14ac:dyDescent="0.35">
      <c r="A42" s="7">
        <v>37</v>
      </c>
      <c r="B42" s="13" t="s">
        <v>47</v>
      </c>
      <c r="C42" s="7" t="s">
        <v>9</v>
      </c>
      <c r="D42" s="7" t="s">
        <v>4</v>
      </c>
      <c r="E42" s="14"/>
      <c r="F42" s="7"/>
      <c r="G42" s="7"/>
      <c r="H42" s="7"/>
      <c r="I42" s="7"/>
      <c r="J42" s="7">
        <v>1</v>
      </c>
      <c r="K42" s="7"/>
      <c r="L42" s="7"/>
      <c r="M42" s="14"/>
      <c r="N42" s="6">
        <f t="shared" si="1"/>
        <v>1</v>
      </c>
    </row>
    <row r="43" spans="1:14" s="11" customFormat="1" ht="21" x14ac:dyDescent="0.35">
      <c r="A43" s="7">
        <v>38</v>
      </c>
      <c r="B43" s="13" t="s">
        <v>46</v>
      </c>
      <c r="C43" s="7" t="s">
        <v>9</v>
      </c>
      <c r="D43" s="7" t="s">
        <v>4</v>
      </c>
      <c r="E43" s="14"/>
      <c r="F43" s="14"/>
      <c r="G43" s="7"/>
      <c r="H43" s="12">
        <v>1</v>
      </c>
      <c r="I43" s="12">
        <v>1</v>
      </c>
      <c r="J43" s="12">
        <v>1</v>
      </c>
      <c r="K43" s="7"/>
      <c r="L43" s="7"/>
      <c r="M43" s="14"/>
      <c r="N43" s="6">
        <f t="shared" si="1"/>
        <v>3</v>
      </c>
    </row>
    <row r="44" spans="1:14" s="11" customFormat="1" ht="21" x14ac:dyDescent="0.35">
      <c r="A44" s="7">
        <v>39</v>
      </c>
      <c r="B44" s="13" t="s">
        <v>45</v>
      </c>
      <c r="C44" s="7" t="s">
        <v>9</v>
      </c>
      <c r="D44" s="7" t="s">
        <v>4</v>
      </c>
      <c r="E44" s="14"/>
      <c r="F44" s="7"/>
      <c r="G44" s="7"/>
      <c r="H44" s="12">
        <v>1</v>
      </c>
      <c r="I44" s="7"/>
      <c r="J44" s="7"/>
      <c r="K44" s="7"/>
      <c r="L44" s="7"/>
      <c r="M44" s="14"/>
      <c r="N44" s="6">
        <f t="shared" si="1"/>
        <v>1</v>
      </c>
    </row>
    <row r="45" spans="1:14" s="11" customFormat="1" ht="21" x14ac:dyDescent="0.35">
      <c r="A45" s="7">
        <v>40</v>
      </c>
      <c r="B45" s="13" t="s">
        <v>44</v>
      </c>
      <c r="C45" s="7" t="s">
        <v>9</v>
      </c>
      <c r="D45" s="7" t="s">
        <v>4</v>
      </c>
      <c r="E45" s="14"/>
      <c r="F45" s="7"/>
      <c r="G45" s="7"/>
      <c r="H45" s="14"/>
      <c r="I45" s="12">
        <v>1</v>
      </c>
      <c r="J45" s="7"/>
      <c r="K45" s="7"/>
      <c r="L45" s="7"/>
      <c r="M45" s="14"/>
      <c r="N45" s="6">
        <f t="shared" si="1"/>
        <v>1</v>
      </c>
    </row>
    <row r="46" spans="1:14" s="11" customFormat="1" ht="21" x14ac:dyDescent="0.35">
      <c r="A46" s="7">
        <v>41</v>
      </c>
      <c r="B46" s="13" t="s">
        <v>43</v>
      </c>
      <c r="C46" s="7" t="s">
        <v>9</v>
      </c>
      <c r="D46" s="7" t="s">
        <v>4</v>
      </c>
      <c r="E46" s="14"/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7"/>
      <c r="L46" s="7"/>
      <c r="M46" s="14"/>
      <c r="N46" s="6">
        <f t="shared" si="1"/>
        <v>5</v>
      </c>
    </row>
    <row r="47" spans="1:14" s="11" customFormat="1" ht="21" x14ac:dyDescent="0.35">
      <c r="A47" s="7">
        <v>42</v>
      </c>
      <c r="B47" s="13" t="s">
        <v>42</v>
      </c>
      <c r="C47" s="7" t="s">
        <v>9</v>
      </c>
      <c r="D47" s="7" t="s">
        <v>4</v>
      </c>
      <c r="E47" s="14"/>
      <c r="F47" s="7"/>
      <c r="G47" s="7"/>
      <c r="H47" s="12">
        <v>1</v>
      </c>
      <c r="I47" s="12">
        <v>1</v>
      </c>
      <c r="J47" s="7"/>
      <c r="K47" s="7"/>
      <c r="L47" s="7"/>
      <c r="M47" s="14"/>
      <c r="N47" s="6">
        <f t="shared" si="1"/>
        <v>2</v>
      </c>
    </row>
    <row r="48" spans="1:14" s="11" customFormat="1" ht="21" x14ac:dyDescent="0.35">
      <c r="A48" s="7">
        <v>43</v>
      </c>
      <c r="B48" s="13" t="s">
        <v>41</v>
      </c>
      <c r="C48" s="7" t="s">
        <v>9</v>
      </c>
      <c r="D48" s="7" t="s">
        <v>4</v>
      </c>
      <c r="E48" s="14"/>
      <c r="F48" s="12">
        <v>1</v>
      </c>
      <c r="G48" s="14"/>
      <c r="H48" s="14"/>
      <c r="I48" s="14"/>
      <c r="J48" s="14"/>
      <c r="K48" s="14"/>
      <c r="L48" s="14"/>
      <c r="M48" s="14"/>
      <c r="N48" s="6">
        <f t="shared" si="1"/>
        <v>1</v>
      </c>
    </row>
    <row r="49" spans="1:14" s="11" customFormat="1" ht="21" x14ac:dyDescent="0.35">
      <c r="A49" s="7">
        <v>44</v>
      </c>
      <c r="B49" s="13" t="s">
        <v>40</v>
      </c>
      <c r="C49" s="7" t="s">
        <v>9</v>
      </c>
      <c r="D49" s="7" t="s">
        <v>4</v>
      </c>
      <c r="E49" s="14"/>
      <c r="F49" s="7"/>
      <c r="G49" s="7"/>
      <c r="H49" s="12">
        <v>1</v>
      </c>
      <c r="I49" s="12">
        <v>1</v>
      </c>
      <c r="J49" s="12">
        <v>1</v>
      </c>
      <c r="K49" s="7"/>
      <c r="L49" s="7"/>
      <c r="M49" s="14"/>
      <c r="N49" s="6">
        <f t="shared" si="1"/>
        <v>3</v>
      </c>
    </row>
    <row r="50" spans="1:14" s="15" customFormat="1" ht="21" x14ac:dyDescent="0.35">
      <c r="A50" s="7">
        <v>45</v>
      </c>
      <c r="B50" s="13" t="s">
        <v>39</v>
      </c>
      <c r="C50" s="7" t="s">
        <v>9</v>
      </c>
      <c r="D50" s="7" t="s">
        <v>0</v>
      </c>
      <c r="E50" s="12">
        <v>1</v>
      </c>
      <c r="F50" s="12">
        <v>1</v>
      </c>
      <c r="G50" s="7"/>
      <c r="H50" s="7"/>
      <c r="I50" s="7"/>
      <c r="J50" s="7"/>
      <c r="K50" s="7"/>
      <c r="L50" s="7"/>
      <c r="M50" s="14"/>
      <c r="N50" s="6">
        <f t="shared" si="1"/>
        <v>2</v>
      </c>
    </row>
    <row r="51" spans="1:14" s="15" customFormat="1" ht="21" x14ac:dyDescent="0.35">
      <c r="A51" s="7">
        <v>46</v>
      </c>
      <c r="B51" s="13" t="s">
        <v>38</v>
      </c>
      <c r="C51" s="7" t="s">
        <v>9</v>
      </c>
      <c r="D51" s="7" t="s">
        <v>0</v>
      </c>
      <c r="E51" s="7"/>
      <c r="F51" s="7"/>
      <c r="G51" s="12">
        <v>1</v>
      </c>
      <c r="H51" s="7"/>
      <c r="I51" s="7"/>
      <c r="J51" s="7"/>
      <c r="K51" s="7"/>
      <c r="L51" s="7"/>
      <c r="M51" s="14"/>
      <c r="N51" s="6">
        <f t="shared" si="1"/>
        <v>1</v>
      </c>
    </row>
    <row r="52" spans="1:14" s="15" customFormat="1" ht="21" x14ac:dyDescent="0.35">
      <c r="A52" s="7">
        <v>47</v>
      </c>
      <c r="B52" s="13" t="s">
        <v>37</v>
      </c>
      <c r="C52" s="7" t="s">
        <v>9</v>
      </c>
      <c r="D52" s="7" t="s">
        <v>0</v>
      </c>
      <c r="E52" s="12">
        <v>1</v>
      </c>
      <c r="F52" s="12">
        <v>1</v>
      </c>
      <c r="G52" s="12">
        <v>1</v>
      </c>
      <c r="H52" s="7"/>
      <c r="I52" s="7"/>
      <c r="J52" s="7"/>
      <c r="K52" s="7"/>
      <c r="L52" s="7"/>
      <c r="M52" s="14"/>
      <c r="N52" s="6">
        <f t="shared" si="1"/>
        <v>3</v>
      </c>
    </row>
    <row r="53" spans="1:14" s="15" customFormat="1" ht="21" x14ac:dyDescent="0.35">
      <c r="A53" s="7">
        <v>48</v>
      </c>
      <c r="B53" s="13" t="s">
        <v>36</v>
      </c>
      <c r="C53" s="7" t="s">
        <v>9</v>
      </c>
      <c r="D53" s="7" t="s">
        <v>0</v>
      </c>
      <c r="E53" s="12">
        <v>1</v>
      </c>
      <c r="F53" s="12">
        <v>1</v>
      </c>
      <c r="G53" s="7"/>
      <c r="H53" s="7"/>
      <c r="I53" s="7"/>
      <c r="J53" s="7"/>
      <c r="K53" s="7"/>
      <c r="L53" s="7"/>
      <c r="M53" s="14"/>
      <c r="N53" s="6">
        <f t="shared" si="1"/>
        <v>2</v>
      </c>
    </row>
    <row r="54" spans="1:14" s="15" customFormat="1" ht="21" x14ac:dyDescent="0.35">
      <c r="A54" s="7">
        <v>49</v>
      </c>
      <c r="B54" s="13" t="s">
        <v>35</v>
      </c>
      <c r="C54" s="7" t="s">
        <v>9</v>
      </c>
      <c r="D54" s="7" t="s">
        <v>0</v>
      </c>
      <c r="E54" s="12">
        <v>1</v>
      </c>
      <c r="F54" s="7"/>
      <c r="G54" s="7"/>
      <c r="H54" s="7"/>
      <c r="I54" s="7"/>
      <c r="J54" s="7"/>
      <c r="K54" s="7"/>
      <c r="L54" s="7"/>
      <c r="M54" s="14"/>
      <c r="N54" s="6">
        <f t="shared" si="1"/>
        <v>1</v>
      </c>
    </row>
    <row r="55" spans="1:14" s="15" customFormat="1" ht="21" x14ac:dyDescent="0.35">
      <c r="A55" s="7">
        <v>50</v>
      </c>
      <c r="B55" s="13" t="s">
        <v>34</v>
      </c>
      <c r="C55" s="7" t="s">
        <v>9</v>
      </c>
      <c r="D55" s="7" t="s">
        <v>0</v>
      </c>
      <c r="E55" s="12">
        <v>1</v>
      </c>
      <c r="F55" s="14"/>
      <c r="G55" s="14"/>
      <c r="H55" s="14"/>
      <c r="I55" s="14"/>
      <c r="J55" s="14"/>
      <c r="K55" s="14"/>
      <c r="L55" s="14"/>
      <c r="M55" s="14"/>
      <c r="N55" s="6">
        <f t="shared" si="1"/>
        <v>1</v>
      </c>
    </row>
    <row r="56" spans="1:14" s="15" customFormat="1" ht="21" x14ac:dyDescent="0.35">
      <c r="A56" s="7">
        <v>51</v>
      </c>
      <c r="B56" s="13" t="s">
        <v>33</v>
      </c>
      <c r="C56" s="7" t="s">
        <v>9</v>
      </c>
      <c r="D56" s="7" t="s">
        <v>0</v>
      </c>
      <c r="E56" s="12">
        <v>1</v>
      </c>
      <c r="F56" s="7"/>
      <c r="G56" s="7"/>
      <c r="H56" s="7"/>
      <c r="I56" s="7"/>
      <c r="J56" s="7"/>
      <c r="K56" s="7"/>
      <c r="L56" s="7"/>
      <c r="M56" s="14"/>
      <c r="N56" s="6">
        <f t="shared" si="1"/>
        <v>1</v>
      </c>
    </row>
    <row r="57" spans="1:14" s="15" customFormat="1" ht="21" x14ac:dyDescent="0.35">
      <c r="A57" s="7">
        <v>52</v>
      </c>
      <c r="B57" s="13" t="s">
        <v>32</v>
      </c>
      <c r="C57" s="7" t="s">
        <v>9</v>
      </c>
      <c r="D57" s="7" t="s">
        <v>0</v>
      </c>
      <c r="E57" s="12">
        <v>1</v>
      </c>
      <c r="F57" s="12">
        <v>1</v>
      </c>
      <c r="G57" s="12">
        <v>1</v>
      </c>
      <c r="H57" s="7"/>
      <c r="I57" s="7"/>
      <c r="J57" s="7"/>
      <c r="K57" s="7"/>
      <c r="L57" s="7"/>
      <c r="M57" s="14"/>
      <c r="N57" s="6">
        <f t="shared" si="1"/>
        <v>3</v>
      </c>
    </row>
    <row r="58" spans="1:14" s="15" customFormat="1" ht="21" x14ac:dyDescent="0.35">
      <c r="A58" s="7">
        <v>53</v>
      </c>
      <c r="B58" s="13" t="s">
        <v>31</v>
      </c>
      <c r="C58" s="7" t="s">
        <v>9</v>
      </c>
      <c r="D58" s="7" t="s">
        <v>0</v>
      </c>
      <c r="E58" s="12">
        <v>1</v>
      </c>
      <c r="F58" s="12">
        <v>1</v>
      </c>
      <c r="G58" s="12">
        <v>1</v>
      </c>
      <c r="H58" s="7"/>
      <c r="I58" s="7"/>
      <c r="J58" s="7"/>
      <c r="K58" s="7"/>
      <c r="L58" s="7"/>
      <c r="M58" s="14"/>
      <c r="N58" s="6">
        <f t="shared" si="1"/>
        <v>3</v>
      </c>
    </row>
    <row r="59" spans="1:14" s="15" customFormat="1" ht="21" x14ac:dyDescent="0.35">
      <c r="A59" s="7">
        <v>54</v>
      </c>
      <c r="B59" s="13" t="s">
        <v>30</v>
      </c>
      <c r="C59" s="7" t="s">
        <v>9</v>
      </c>
      <c r="D59" s="7" t="s">
        <v>0</v>
      </c>
      <c r="E59" s="12">
        <v>1</v>
      </c>
      <c r="F59" s="7"/>
      <c r="G59" s="7"/>
      <c r="H59" s="7"/>
      <c r="I59" s="7"/>
      <c r="J59" s="7"/>
      <c r="K59" s="7"/>
      <c r="L59" s="7"/>
      <c r="M59" s="14"/>
      <c r="N59" s="6">
        <f t="shared" si="1"/>
        <v>1</v>
      </c>
    </row>
    <row r="60" spans="1:14" s="15" customFormat="1" ht="21" x14ac:dyDescent="0.35">
      <c r="A60" s="7">
        <v>55</v>
      </c>
      <c r="B60" s="13" t="s">
        <v>29</v>
      </c>
      <c r="C60" s="7" t="s">
        <v>9</v>
      </c>
      <c r="D60" s="7" t="s">
        <v>0</v>
      </c>
      <c r="E60" s="12">
        <v>1</v>
      </c>
      <c r="F60" s="12">
        <v>1</v>
      </c>
      <c r="G60" s="12">
        <v>1</v>
      </c>
      <c r="H60" s="7"/>
      <c r="I60" s="7"/>
      <c r="J60" s="7"/>
      <c r="K60" s="7"/>
      <c r="L60" s="7"/>
      <c r="M60" s="14"/>
      <c r="N60" s="6">
        <f t="shared" si="1"/>
        <v>3</v>
      </c>
    </row>
    <row r="61" spans="1:14" s="15" customFormat="1" ht="21" x14ac:dyDescent="0.35">
      <c r="A61" s="7">
        <v>56</v>
      </c>
      <c r="B61" s="13" t="s">
        <v>28</v>
      </c>
      <c r="C61" s="7" t="s">
        <v>9</v>
      </c>
      <c r="D61" s="7" t="s">
        <v>0</v>
      </c>
      <c r="E61" s="12">
        <v>1</v>
      </c>
      <c r="F61" s="7"/>
      <c r="G61" s="7"/>
      <c r="H61" s="12">
        <v>1</v>
      </c>
      <c r="I61" s="12">
        <v>1</v>
      </c>
      <c r="J61" s="7"/>
      <c r="K61" s="7"/>
      <c r="L61" s="7"/>
      <c r="M61" s="14"/>
      <c r="N61" s="6">
        <f t="shared" si="1"/>
        <v>3</v>
      </c>
    </row>
    <row r="62" spans="1:14" s="15" customFormat="1" ht="21" x14ac:dyDescent="0.35">
      <c r="A62" s="7">
        <v>57</v>
      </c>
      <c r="B62" s="13" t="s">
        <v>27</v>
      </c>
      <c r="C62" s="7" t="s">
        <v>9</v>
      </c>
      <c r="D62" s="7" t="s">
        <v>0</v>
      </c>
      <c r="E62" s="7"/>
      <c r="F62" s="7"/>
      <c r="G62" s="7"/>
      <c r="H62" s="12">
        <v>1</v>
      </c>
      <c r="I62" s="12">
        <v>1</v>
      </c>
      <c r="J62" s="7"/>
      <c r="K62" s="7"/>
      <c r="L62" s="7"/>
      <c r="M62" s="14"/>
      <c r="N62" s="6">
        <f t="shared" si="1"/>
        <v>2</v>
      </c>
    </row>
    <row r="63" spans="1:14" s="15" customFormat="1" ht="21" x14ac:dyDescent="0.35">
      <c r="A63" s="7">
        <v>58</v>
      </c>
      <c r="B63" s="13" t="s">
        <v>26</v>
      </c>
      <c r="C63" s="7" t="s">
        <v>9</v>
      </c>
      <c r="D63" s="7" t="s">
        <v>0</v>
      </c>
      <c r="E63" s="12">
        <v>1</v>
      </c>
      <c r="F63" s="7"/>
      <c r="G63" s="12">
        <v>1</v>
      </c>
      <c r="H63" s="12">
        <v>1</v>
      </c>
      <c r="I63" s="7"/>
      <c r="J63" s="7"/>
      <c r="K63" s="7"/>
      <c r="L63" s="7"/>
      <c r="M63" s="14"/>
      <c r="N63" s="6">
        <f t="shared" si="1"/>
        <v>3</v>
      </c>
    </row>
    <row r="64" spans="1:14" s="15" customFormat="1" ht="21" x14ac:dyDescent="0.35">
      <c r="A64" s="7">
        <v>59</v>
      </c>
      <c r="B64" s="13" t="s">
        <v>25</v>
      </c>
      <c r="C64" s="7" t="s">
        <v>9</v>
      </c>
      <c r="D64" s="7" t="s">
        <v>0</v>
      </c>
      <c r="E64" s="12">
        <v>1</v>
      </c>
      <c r="F64" s="7"/>
      <c r="G64" s="7"/>
      <c r="H64" s="12">
        <v>1</v>
      </c>
      <c r="I64" s="12">
        <v>1</v>
      </c>
      <c r="J64" s="7"/>
      <c r="K64" s="7"/>
      <c r="L64" s="7"/>
      <c r="M64" s="14"/>
      <c r="N64" s="6">
        <f t="shared" si="1"/>
        <v>3</v>
      </c>
    </row>
    <row r="65" spans="1:14" s="15" customFormat="1" ht="22.5" customHeight="1" x14ac:dyDescent="0.35">
      <c r="A65" s="7">
        <v>60</v>
      </c>
      <c r="B65" s="13" t="s">
        <v>24</v>
      </c>
      <c r="C65" s="7" t="s">
        <v>9</v>
      </c>
      <c r="D65" s="7" t="s">
        <v>0</v>
      </c>
      <c r="E65" s="7"/>
      <c r="F65" s="12">
        <v>1</v>
      </c>
      <c r="G65" s="7"/>
      <c r="H65" s="7"/>
      <c r="I65" s="7"/>
      <c r="J65" s="7"/>
      <c r="K65" s="7"/>
      <c r="L65" s="7"/>
      <c r="M65" s="14"/>
      <c r="N65" s="6">
        <f t="shared" si="1"/>
        <v>1</v>
      </c>
    </row>
    <row r="66" spans="1:14" s="15" customFormat="1" ht="21" x14ac:dyDescent="0.35">
      <c r="A66" s="7">
        <v>61</v>
      </c>
      <c r="B66" s="13" t="s">
        <v>23</v>
      </c>
      <c r="C66" s="7" t="s">
        <v>9</v>
      </c>
      <c r="D66" s="7" t="s">
        <v>0</v>
      </c>
      <c r="E66" s="7"/>
      <c r="F66" s="12">
        <v>1</v>
      </c>
      <c r="G66" s="12">
        <v>1</v>
      </c>
      <c r="H66" s="7"/>
      <c r="I66" s="7"/>
      <c r="J66" s="12">
        <v>1</v>
      </c>
      <c r="K66" s="7"/>
      <c r="L66" s="7"/>
      <c r="M66" s="14"/>
      <c r="N66" s="6">
        <f t="shared" si="1"/>
        <v>3</v>
      </c>
    </row>
    <row r="67" spans="1:14" s="15" customFormat="1" ht="21" x14ac:dyDescent="0.35">
      <c r="A67" s="7">
        <v>62</v>
      </c>
      <c r="B67" s="13" t="s">
        <v>22</v>
      </c>
      <c r="C67" s="7" t="s">
        <v>9</v>
      </c>
      <c r="D67" s="7" t="s">
        <v>0</v>
      </c>
      <c r="E67" s="12">
        <v>1</v>
      </c>
      <c r="F67" s="7"/>
      <c r="G67" s="7"/>
      <c r="H67" s="7"/>
      <c r="I67" s="7"/>
      <c r="J67" s="7"/>
      <c r="K67" s="7"/>
      <c r="L67" s="7"/>
      <c r="M67" s="14"/>
      <c r="N67" s="6">
        <f t="shared" si="1"/>
        <v>1</v>
      </c>
    </row>
    <row r="68" spans="1:14" s="15" customFormat="1" ht="21" x14ac:dyDescent="0.35">
      <c r="A68" s="7">
        <v>63</v>
      </c>
      <c r="B68" s="13" t="s">
        <v>21</v>
      </c>
      <c r="C68" s="7" t="s">
        <v>9</v>
      </c>
      <c r="D68" s="7" t="s">
        <v>0</v>
      </c>
      <c r="E68" s="12">
        <v>1</v>
      </c>
      <c r="F68" s="7"/>
      <c r="G68" s="12">
        <v>1</v>
      </c>
      <c r="H68" s="7"/>
      <c r="I68" s="7"/>
      <c r="J68" s="7"/>
      <c r="K68" s="7"/>
      <c r="L68" s="7"/>
      <c r="M68" s="14"/>
      <c r="N68" s="6">
        <f t="shared" si="1"/>
        <v>2</v>
      </c>
    </row>
    <row r="69" spans="1:14" s="15" customFormat="1" ht="21" x14ac:dyDescent="0.35">
      <c r="A69" s="7">
        <v>64</v>
      </c>
      <c r="B69" s="13" t="s">
        <v>20</v>
      </c>
      <c r="C69" s="7" t="s">
        <v>9</v>
      </c>
      <c r="D69" s="7" t="s">
        <v>0</v>
      </c>
      <c r="E69" s="12">
        <v>1</v>
      </c>
      <c r="F69" s="12">
        <v>1</v>
      </c>
      <c r="G69" s="7"/>
      <c r="H69" s="7"/>
      <c r="I69" s="7"/>
      <c r="J69" s="12">
        <v>1</v>
      </c>
      <c r="K69" s="7"/>
      <c r="L69" s="7"/>
      <c r="M69" s="14"/>
      <c r="N69" s="6">
        <f t="shared" si="1"/>
        <v>3</v>
      </c>
    </row>
    <row r="70" spans="1:14" s="11" customFormat="1" ht="21" x14ac:dyDescent="0.35">
      <c r="A70" s="7">
        <v>65</v>
      </c>
      <c r="B70" s="13" t="s">
        <v>19</v>
      </c>
      <c r="C70" s="7" t="s">
        <v>9</v>
      </c>
      <c r="D70" s="7" t="s">
        <v>11</v>
      </c>
      <c r="E70" s="12">
        <v>1</v>
      </c>
      <c r="F70" s="7"/>
      <c r="G70" s="7"/>
      <c r="H70" s="7"/>
      <c r="I70" s="7"/>
      <c r="J70" s="7"/>
      <c r="K70" s="7"/>
      <c r="L70" s="7"/>
      <c r="M70" s="14"/>
      <c r="N70" s="6">
        <f t="shared" ref="N70:N83" si="2">SUM(E70:M70)</f>
        <v>1</v>
      </c>
    </row>
    <row r="71" spans="1:14" s="11" customFormat="1" ht="21" x14ac:dyDescent="0.35">
      <c r="A71" s="7">
        <v>66</v>
      </c>
      <c r="B71" s="13" t="s">
        <v>18</v>
      </c>
      <c r="C71" s="7" t="s">
        <v>9</v>
      </c>
      <c r="D71" s="7" t="s">
        <v>11</v>
      </c>
      <c r="E71" s="12">
        <v>1</v>
      </c>
      <c r="F71" s="7"/>
      <c r="G71" s="7"/>
      <c r="H71" s="7"/>
      <c r="I71" s="7"/>
      <c r="J71" s="7"/>
      <c r="K71" s="7"/>
      <c r="L71" s="7"/>
      <c r="M71" s="14"/>
      <c r="N71" s="6">
        <f t="shared" si="2"/>
        <v>1</v>
      </c>
    </row>
    <row r="72" spans="1:14" s="11" customFormat="1" ht="21" x14ac:dyDescent="0.35">
      <c r="A72" s="7">
        <v>67</v>
      </c>
      <c r="B72" s="13" t="s">
        <v>17</v>
      </c>
      <c r="C72" s="7" t="s">
        <v>9</v>
      </c>
      <c r="D72" s="7" t="s">
        <v>11</v>
      </c>
      <c r="E72" s="12">
        <v>1</v>
      </c>
      <c r="F72" s="7"/>
      <c r="G72" s="7"/>
      <c r="H72" s="7"/>
      <c r="I72" s="7"/>
      <c r="J72" s="7"/>
      <c r="K72" s="7"/>
      <c r="L72" s="7"/>
      <c r="M72" s="14"/>
      <c r="N72" s="6">
        <f t="shared" si="2"/>
        <v>1</v>
      </c>
    </row>
    <row r="73" spans="1:14" s="11" customFormat="1" ht="21" x14ac:dyDescent="0.35">
      <c r="A73" s="7">
        <v>68</v>
      </c>
      <c r="B73" s="13" t="s">
        <v>16</v>
      </c>
      <c r="C73" s="7" t="s">
        <v>9</v>
      </c>
      <c r="D73" s="7" t="s">
        <v>11</v>
      </c>
      <c r="E73" s="12">
        <v>1</v>
      </c>
      <c r="F73" s="7"/>
      <c r="G73" s="7"/>
      <c r="H73" s="7"/>
      <c r="I73" s="7"/>
      <c r="J73" s="7"/>
      <c r="K73" s="7"/>
      <c r="L73" s="7"/>
      <c r="M73" s="14"/>
      <c r="N73" s="6">
        <f t="shared" si="2"/>
        <v>1</v>
      </c>
    </row>
    <row r="74" spans="1:14" s="11" customFormat="1" ht="21" x14ac:dyDescent="0.35">
      <c r="A74" s="7">
        <v>69</v>
      </c>
      <c r="B74" s="13" t="s">
        <v>15</v>
      </c>
      <c r="C74" s="7" t="s">
        <v>9</v>
      </c>
      <c r="D74" s="7" t="s">
        <v>11</v>
      </c>
      <c r="E74" s="12">
        <v>1</v>
      </c>
      <c r="F74" s="7"/>
      <c r="G74" s="7"/>
      <c r="H74" s="7"/>
      <c r="I74" s="7"/>
      <c r="J74" s="7"/>
      <c r="K74" s="7"/>
      <c r="L74" s="7"/>
      <c r="M74" s="14"/>
      <c r="N74" s="6">
        <f t="shared" si="2"/>
        <v>1</v>
      </c>
    </row>
    <row r="75" spans="1:14" s="11" customFormat="1" ht="21" x14ac:dyDescent="0.35">
      <c r="A75" s="7">
        <v>70</v>
      </c>
      <c r="B75" s="13" t="s">
        <v>14</v>
      </c>
      <c r="C75" s="7" t="s">
        <v>9</v>
      </c>
      <c r="D75" s="7" t="s">
        <v>11</v>
      </c>
      <c r="E75" s="12">
        <v>1</v>
      </c>
      <c r="F75" s="7"/>
      <c r="G75" s="7"/>
      <c r="H75" s="7"/>
      <c r="I75" s="7"/>
      <c r="J75" s="7"/>
      <c r="K75" s="7"/>
      <c r="L75" s="7"/>
      <c r="M75" s="14"/>
      <c r="N75" s="6">
        <f t="shared" si="2"/>
        <v>1</v>
      </c>
    </row>
    <row r="76" spans="1:14" s="11" customFormat="1" ht="21" x14ac:dyDescent="0.35">
      <c r="A76" s="7">
        <v>71</v>
      </c>
      <c r="B76" s="13" t="s">
        <v>13</v>
      </c>
      <c r="C76" s="7" t="s">
        <v>9</v>
      </c>
      <c r="D76" s="7" t="s">
        <v>11</v>
      </c>
      <c r="E76" s="12">
        <v>1</v>
      </c>
      <c r="F76" s="7"/>
      <c r="G76" s="7"/>
      <c r="H76" s="7"/>
      <c r="I76" s="7"/>
      <c r="J76" s="7"/>
      <c r="K76" s="7"/>
      <c r="L76" s="7"/>
      <c r="M76" s="14"/>
      <c r="N76" s="6">
        <f t="shared" si="2"/>
        <v>1</v>
      </c>
    </row>
    <row r="77" spans="1:14" s="11" customFormat="1" ht="21" x14ac:dyDescent="0.35">
      <c r="A77" s="7">
        <v>72</v>
      </c>
      <c r="B77" s="13" t="s">
        <v>12</v>
      </c>
      <c r="C77" s="7" t="s">
        <v>9</v>
      </c>
      <c r="D77" s="7" t="s">
        <v>11</v>
      </c>
      <c r="E77" s="12">
        <v>1</v>
      </c>
      <c r="F77" s="12">
        <v>1</v>
      </c>
      <c r="G77" s="7"/>
      <c r="H77" s="7"/>
      <c r="I77" s="7"/>
      <c r="J77" s="7"/>
      <c r="K77" s="7"/>
      <c r="L77" s="7"/>
      <c r="M77" s="14"/>
      <c r="N77" s="6">
        <f t="shared" si="2"/>
        <v>2</v>
      </c>
    </row>
    <row r="78" spans="1:14" s="11" customFormat="1" ht="21" x14ac:dyDescent="0.35">
      <c r="A78" s="7">
        <v>73</v>
      </c>
      <c r="B78" s="13" t="s">
        <v>10</v>
      </c>
      <c r="C78" s="7" t="s">
        <v>9</v>
      </c>
      <c r="D78" s="7" t="s">
        <v>8</v>
      </c>
      <c r="E78" s="7"/>
      <c r="F78" s="7"/>
      <c r="G78" s="7"/>
      <c r="H78" s="7"/>
      <c r="I78" s="7"/>
      <c r="J78" s="7"/>
      <c r="K78" s="7"/>
      <c r="L78" s="12">
        <v>1</v>
      </c>
      <c r="M78" s="14"/>
      <c r="N78" s="6">
        <f t="shared" si="2"/>
        <v>1</v>
      </c>
    </row>
    <row r="79" spans="1:14" s="11" customFormat="1" ht="21" x14ac:dyDescent="0.35">
      <c r="A79" s="7">
        <v>74</v>
      </c>
      <c r="B79" s="13" t="s">
        <v>7</v>
      </c>
      <c r="C79" s="7" t="s">
        <v>1</v>
      </c>
      <c r="D79" s="7" t="s">
        <v>4</v>
      </c>
      <c r="E79" s="7"/>
      <c r="F79" s="7"/>
      <c r="G79" s="7"/>
      <c r="H79" s="7"/>
      <c r="I79" s="12">
        <v>1</v>
      </c>
      <c r="J79" s="12">
        <v>1</v>
      </c>
      <c r="K79" s="7"/>
      <c r="L79" s="7"/>
      <c r="M79" s="7"/>
      <c r="N79" s="6">
        <f t="shared" si="2"/>
        <v>2</v>
      </c>
    </row>
    <row r="80" spans="1:14" s="11" customFormat="1" ht="21" x14ac:dyDescent="0.35">
      <c r="A80" s="7">
        <v>75</v>
      </c>
      <c r="B80" s="13" t="s">
        <v>6</v>
      </c>
      <c r="C80" s="7" t="s">
        <v>1</v>
      </c>
      <c r="D80" s="7" t="s">
        <v>4</v>
      </c>
      <c r="E80" s="7"/>
      <c r="F80" s="7"/>
      <c r="G80" s="7"/>
      <c r="H80" s="7"/>
      <c r="I80" s="7"/>
      <c r="J80" s="7"/>
      <c r="K80" s="7"/>
      <c r="L80" s="7"/>
      <c r="M80" s="12">
        <v>1</v>
      </c>
      <c r="N80" s="6">
        <f t="shared" si="2"/>
        <v>1</v>
      </c>
    </row>
    <row r="81" spans="1:14" s="11" customFormat="1" ht="21" x14ac:dyDescent="0.35">
      <c r="A81" s="7">
        <v>76</v>
      </c>
      <c r="B81" s="13" t="s">
        <v>5</v>
      </c>
      <c r="C81" s="7" t="s">
        <v>1</v>
      </c>
      <c r="D81" s="7" t="s">
        <v>4</v>
      </c>
      <c r="E81" s="7"/>
      <c r="F81" s="7"/>
      <c r="G81" s="7"/>
      <c r="H81" s="12">
        <v>1</v>
      </c>
      <c r="I81" s="12">
        <v>1</v>
      </c>
      <c r="J81" s="12">
        <v>1</v>
      </c>
      <c r="K81" s="7"/>
      <c r="L81" s="7"/>
      <c r="M81" s="12">
        <v>1</v>
      </c>
      <c r="N81" s="6">
        <f t="shared" si="2"/>
        <v>4</v>
      </c>
    </row>
    <row r="82" spans="1:14" s="11" customFormat="1" ht="21" x14ac:dyDescent="0.35">
      <c r="A82" s="7">
        <v>77</v>
      </c>
      <c r="B82" s="13" t="s">
        <v>3</v>
      </c>
      <c r="C82" s="7" t="s">
        <v>1</v>
      </c>
      <c r="D82" s="7" t="s">
        <v>0</v>
      </c>
      <c r="E82" s="12">
        <v>1</v>
      </c>
      <c r="F82" s="7"/>
      <c r="G82" s="7"/>
      <c r="H82" s="7"/>
      <c r="I82" s="7"/>
      <c r="J82" s="7"/>
      <c r="K82" s="7"/>
      <c r="L82" s="7"/>
      <c r="M82" s="7"/>
      <c r="N82" s="6">
        <f t="shared" si="2"/>
        <v>1</v>
      </c>
    </row>
    <row r="83" spans="1:14" s="5" customFormat="1" x14ac:dyDescent="0.35">
      <c r="A83" s="8">
        <v>78</v>
      </c>
      <c r="B83" s="10" t="s">
        <v>2</v>
      </c>
      <c r="C83" s="8" t="s">
        <v>1</v>
      </c>
      <c r="D83" s="8" t="s">
        <v>0</v>
      </c>
      <c r="E83" s="9">
        <v>1</v>
      </c>
      <c r="F83" s="8"/>
      <c r="G83" s="8"/>
      <c r="H83" s="8"/>
      <c r="I83" s="8"/>
      <c r="J83" s="8"/>
      <c r="K83" s="8"/>
      <c r="L83" s="8"/>
      <c r="M83" s="7"/>
      <c r="N83" s="6">
        <f t="shared" si="2"/>
        <v>1</v>
      </c>
    </row>
  </sheetData>
  <mergeCells count="13">
    <mergeCell ref="H4:H5"/>
    <mergeCell ref="I4:I5"/>
    <mergeCell ref="J4:J5"/>
    <mergeCell ref="A1:N1"/>
    <mergeCell ref="A2:N2"/>
    <mergeCell ref="A3:A5"/>
    <mergeCell ref="B3:B5"/>
    <mergeCell ref="C3:C5"/>
    <mergeCell ref="D3:D5"/>
    <mergeCell ref="E3:M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B1" zoomScale="77" zoomScaleNormal="77" workbookViewId="0">
      <selection activeCell="M31" sqref="M31"/>
    </sheetView>
  </sheetViews>
  <sheetFormatPr defaultRowHeight="23.25" x14ac:dyDescent="0.35"/>
  <cols>
    <col min="1" max="1" width="7.140625" style="3" customWidth="1"/>
    <col min="2" max="2" width="37.85546875" style="3" customWidth="1"/>
    <col min="3" max="3" width="12.5703125" style="3" customWidth="1"/>
    <col min="4" max="4" width="15.140625" style="4" customWidth="1"/>
    <col min="5" max="5" width="15" style="4" customWidth="1"/>
    <col min="6" max="6" width="9.85546875" style="3" customWidth="1"/>
    <col min="7" max="11" width="9.140625" style="3"/>
    <col min="12" max="12" width="13.28515625" style="3" customWidth="1"/>
    <col min="13" max="13" width="13.140625" style="3" customWidth="1"/>
    <col min="14" max="14" width="13.85546875" style="2" customWidth="1"/>
    <col min="15" max="15" width="10.7109375" style="1" customWidth="1"/>
    <col min="16" max="16" width="17.28515625" customWidth="1"/>
    <col min="17" max="17" width="20.28515625" customWidth="1"/>
  </cols>
  <sheetData>
    <row r="1" spans="1:17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5" customFormat="1" ht="26.25" x14ac:dyDescent="0.4">
      <c r="A2" s="55" t="s">
        <v>105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8" t="s">
        <v>112</v>
      </c>
      <c r="F3" s="57" t="s">
        <v>100</v>
      </c>
      <c r="G3" s="57"/>
      <c r="H3" s="57"/>
      <c r="I3" s="57"/>
      <c r="J3" s="57"/>
      <c r="K3" s="57"/>
      <c r="L3" s="57"/>
      <c r="M3" s="57"/>
      <c r="N3" s="57"/>
      <c r="O3" s="38"/>
      <c r="P3" s="71" t="s">
        <v>108</v>
      </c>
      <c r="Q3" s="71"/>
    </row>
    <row r="4" spans="1:17" s="5" customFormat="1" ht="23.25" customHeight="1" x14ac:dyDescent="0.35">
      <c r="A4" s="56"/>
      <c r="B4" s="56"/>
      <c r="C4" s="57"/>
      <c r="D4" s="57"/>
      <c r="E4" s="59"/>
      <c r="F4" s="53" t="s">
        <v>94</v>
      </c>
      <c r="G4" s="53" t="s">
        <v>99</v>
      </c>
      <c r="H4" s="53" t="s">
        <v>98</v>
      </c>
      <c r="I4" s="53" t="s">
        <v>97</v>
      </c>
      <c r="J4" s="53" t="s">
        <v>96</v>
      </c>
      <c r="K4" s="53" t="s">
        <v>95</v>
      </c>
      <c r="L4" s="20" t="s">
        <v>94</v>
      </c>
      <c r="M4" s="20" t="s">
        <v>93</v>
      </c>
      <c r="N4" s="20" t="s">
        <v>92</v>
      </c>
      <c r="O4" s="39" t="s">
        <v>91</v>
      </c>
      <c r="P4" s="72" t="s">
        <v>109</v>
      </c>
      <c r="Q4" s="72"/>
    </row>
    <row r="5" spans="1:17" s="5" customFormat="1" ht="18.75" customHeight="1" x14ac:dyDescent="0.35">
      <c r="A5" s="56"/>
      <c r="B5" s="56"/>
      <c r="C5" s="57"/>
      <c r="D5" s="57"/>
      <c r="E5" s="60"/>
      <c r="F5" s="53"/>
      <c r="G5" s="53"/>
      <c r="H5" s="53"/>
      <c r="I5" s="53"/>
      <c r="J5" s="53"/>
      <c r="K5" s="53"/>
      <c r="L5" s="18" t="s">
        <v>90</v>
      </c>
      <c r="M5" s="18" t="s">
        <v>89</v>
      </c>
      <c r="N5" s="18" t="s">
        <v>88</v>
      </c>
      <c r="O5" s="40" t="s">
        <v>87</v>
      </c>
      <c r="P5" s="31" t="s">
        <v>110</v>
      </c>
      <c r="Q5" s="31" t="s">
        <v>126</v>
      </c>
    </row>
    <row r="6" spans="1:17" s="15" customFormat="1" ht="21" x14ac:dyDescent="0.35">
      <c r="A6" s="7">
        <v>1</v>
      </c>
      <c r="B6" s="13" t="s">
        <v>82</v>
      </c>
      <c r="C6" s="7" t="s">
        <v>60</v>
      </c>
      <c r="D6" s="7" t="s">
        <v>51</v>
      </c>
      <c r="E6" s="7" t="s">
        <v>113</v>
      </c>
      <c r="F6" s="12">
        <v>1</v>
      </c>
      <c r="G6" s="12">
        <v>1</v>
      </c>
      <c r="H6" s="12">
        <v>1</v>
      </c>
      <c r="I6" s="12">
        <v>1</v>
      </c>
      <c r="J6" s="7"/>
      <c r="K6" s="7"/>
      <c r="L6" s="7"/>
      <c r="M6" s="7"/>
      <c r="N6" s="14"/>
      <c r="O6" s="6">
        <f t="shared" ref="O6:O17" si="0">SUM(F6:N6)</f>
        <v>4</v>
      </c>
      <c r="P6" s="29">
        <f>SUM(O6*2)</f>
        <v>8</v>
      </c>
      <c r="Q6" s="32">
        <v>10</v>
      </c>
    </row>
    <row r="7" spans="1:17" s="15" customFormat="1" ht="21" x14ac:dyDescent="0.35">
      <c r="A7" s="7">
        <v>2</v>
      </c>
      <c r="B7" s="13" t="s">
        <v>81</v>
      </c>
      <c r="C7" s="7" t="s">
        <v>60</v>
      </c>
      <c r="D7" s="7" t="s">
        <v>51</v>
      </c>
      <c r="E7" s="7" t="s">
        <v>113</v>
      </c>
      <c r="F7" s="12">
        <v>1</v>
      </c>
      <c r="G7" s="12">
        <v>1</v>
      </c>
      <c r="H7" s="7"/>
      <c r="I7" s="12">
        <v>1</v>
      </c>
      <c r="J7" s="7"/>
      <c r="K7" s="7"/>
      <c r="L7" s="7"/>
      <c r="M7" s="7"/>
      <c r="N7" s="14"/>
      <c r="O7" s="6">
        <f t="shared" si="0"/>
        <v>3</v>
      </c>
      <c r="P7" s="22">
        <f t="shared" ref="P7:P20" si="1">SUM(O7*2)</f>
        <v>6</v>
      </c>
      <c r="Q7" s="33"/>
    </row>
    <row r="8" spans="1:17" s="15" customFormat="1" ht="21" x14ac:dyDescent="0.35">
      <c r="A8" s="7">
        <v>3</v>
      </c>
      <c r="B8" s="13" t="s">
        <v>80</v>
      </c>
      <c r="C8" s="7" t="s">
        <v>60</v>
      </c>
      <c r="D8" s="7" t="s">
        <v>51</v>
      </c>
      <c r="E8" s="7" t="s">
        <v>113</v>
      </c>
      <c r="F8" s="12">
        <v>1</v>
      </c>
      <c r="G8" s="12">
        <v>1</v>
      </c>
      <c r="H8" s="12">
        <v>1</v>
      </c>
      <c r="I8" s="12">
        <v>1</v>
      </c>
      <c r="J8" s="7"/>
      <c r="K8" s="12">
        <v>1</v>
      </c>
      <c r="L8" s="7"/>
      <c r="M8" s="7"/>
      <c r="N8" s="14"/>
      <c r="O8" s="6">
        <f t="shared" si="0"/>
        <v>5</v>
      </c>
      <c r="P8" s="22">
        <f t="shared" si="1"/>
        <v>10</v>
      </c>
      <c r="Q8" s="33"/>
    </row>
    <row r="9" spans="1:17" s="15" customFormat="1" ht="21" x14ac:dyDescent="0.35">
      <c r="A9" s="7">
        <v>4</v>
      </c>
      <c r="B9" s="13" t="s">
        <v>79</v>
      </c>
      <c r="C9" s="7" t="s">
        <v>60</v>
      </c>
      <c r="D9" s="7" t="s">
        <v>51</v>
      </c>
      <c r="E9" s="7" t="s">
        <v>113</v>
      </c>
      <c r="F9" s="7"/>
      <c r="G9" s="12">
        <v>1</v>
      </c>
      <c r="H9" s="7"/>
      <c r="I9" s="12">
        <v>1</v>
      </c>
      <c r="J9" s="7"/>
      <c r="K9" s="12">
        <v>1</v>
      </c>
      <c r="L9" s="7"/>
      <c r="M9" s="7"/>
      <c r="N9" s="14"/>
      <c r="O9" s="6">
        <f t="shared" si="0"/>
        <v>3</v>
      </c>
      <c r="P9" s="22">
        <f t="shared" si="1"/>
        <v>6</v>
      </c>
      <c r="Q9" s="33"/>
    </row>
    <row r="10" spans="1:17" s="11" customFormat="1" ht="21" x14ac:dyDescent="0.35">
      <c r="A10" s="7">
        <v>5</v>
      </c>
      <c r="B10" s="13" t="s">
        <v>59</v>
      </c>
      <c r="C10" s="7" t="s">
        <v>9</v>
      </c>
      <c r="D10" s="7" t="s">
        <v>51</v>
      </c>
      <c r="E10" s="7" t="s">
        <v>113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7"/>
      <c r="L10" s="12">
        <v>1</v>
      </c>
      <c r="M10" s="7"/>
      <c r="N10" s="14"/>
      <c r="O10" s="6">
        <f>SUM(F10:N10)</f>
        <v>6</v>
      </c>
      <c r="P10" s="22">
        <f t="shared" si="1"/>
        <v>12</v>
      </c>
      <c r="Q10" s="33"/>
    </row>
    <row r="11" spans="1:17" s="11" customFormat="1" ht="21" x14ac:dyDescent="0.35">
      <c r="A11" s="7">
        <v>6</v>
      </c>
      <c r="B11" s="13" t="s">
        <v>58</v>
      </c>
      <c r="C11" s="7" t="s">
        <v>9</v>
      </c>
      <c r="D11" s="7" t="s">
        <v>51</v>
      </c>
      <c r="E11" s="7" t="s">
        <v>113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7"/>
      <c r="L11" s="7"/>
      <c r="M11" s="7"/>
      <c r="N11" s="14"/>
      <c r="O11" s="6">
        <f t="shared" si="0"/>
        <v>5</v>
      </c>
      <c r="P11" s="22">
        <f t="shared" si="1"/>
        <v>10</v>
      </c>
      <c r="Q11" s="33"/>
    </row>
    <row r="12" spans="1:17" s="11" customFormat="1" ht="21" x14ac:dyDescent="0.35">
      <c r="A12" s="7">
        <v>7</v>
      </c>
      <c r="B12" s="13" t="s">
        <v>57</v>
      </c>
      <c r="C12" s="7" t="s">
        <v>9</v>
      </c>
      <c r="D12" s="7" t="s">
        <v>51</v>
      </c>
      <c r="E12" s="7" t="s">
        <v>113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7"/>
      <c r="N12" s="14"/>
      <c r="O12" s="6">
        <f t="shared" si="0"/>
        <v>7</v>
      </c>
      <c r="P12" s="22">
        <f t="shared" si="1"/>
        <v>14</v>
      </c>
      <c r="Q12" s="33"/>
    </row>
    <row r="13" spans="1:17" s="11" customFormat="1" ht="21" x14ac:dyDescent="0.35">
      <c r="A13" s="7">
        <v>8</v>
      </c>
      <c r="B13" s="13" t="s">
        <v>56</v>
      </c>
      <c r="C13" s="7" t="s">
        <v>9</v>
      </c>
      <c r="D13" s="7" t="s">
        <v>51</v>
      </c>
      <c r="E13" s="7" t="s">
        <v>113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7"/>
      <c r="N13" s="14"/>
      <c r="O13" s="6">
        <f t="shared" si="0"/>
        <v>7</v>
      </c>
      <c r="P13" s="22">
        <f t="shared" si="1"/>
        <v>14</v>
      </c>
      <c r="Q13" s="33"/>
    </row>
    <row r="14" spans="1:17" s="11" customFormat="1" ht="21" x14ac:dyDescent="0.35">
      <c r="A14" s="7">
        <v>9</v>
      </c>
      <c r="B14" s="13" t="s">
        <v>55</v>
      </c>
      <c r="C14" s="7" t="s">
        <v>9</v>
      </c>
      <c r="D14" s="7" t="s">
        <v>51</v>
      </c>
      <c r="E14" s="7" t="s">
        <v>113</v>
      </c>
      <c r="F14" s="12">
        <v>1</v>
      </c>
      <c r="G14" s="7"/>
      <c r="H14" s="7"/>
      <c r="I14" s="7"/>
      <c r="J14" s="7"/>
      <c r="K14" s="7"/>
      <c r="L14" s="7"/>
      <c r="M14" s="7"/>
      <c r="N14" s="14"/>
      <c r="O14" s="6">
        <f t="shared" si="0"/>
        <v>1</v>
      </c>
      <c r="P14" s="22">
        <f t="shared" si="1"/>
        <v>2</v>
      </c>
      <c r="Q14" s="33"/>
    </row>
    <row r="15" spans="1:17" s="11" customFormat="1" ht="21" x14ac:dyDescent="0.35">
      <c r="A15" s="7">
        <v>10</v>
      </c>
      <c r="B15" s="13" t="s">
        <v>54</v>
      </c>
      <c r="C15" s="7" t="s">
        <v>9</v>
      </c>
      <c r="D15" s="7" t="s">
        <v>51</v>
      </c>
      <c r="E15" s="7" t="s">
        <v>113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7"/>
      <c r="L15" s="12">
        <v>1</v>
      </c>
      <c r="M15" s="7"/>
      <c r="N15" s="14"/>
      <c r="O15" s="6">
        <f t="shared" si="0"/>
        <v>6</v>
      </c>
      <c r="P15" s="22">
        <f t="shared" si="1"/>
        <v>12</v>
      </c>
      <c r="Q15" s="33"/>
    </row>
    <row r="16" spans="1:17" s="11" customFormat="1" ht="21" x14ac:dyDescent="0.35">
      <c r="A16" s="7">
        <v>11</v>
      </c>
      <c r="B16" s="13" t="s">
        <v>53</v>
      </c>
      <c r="C16" s="7" t="s">
        <v>9</v>
      </c>
      <c r="D16" s="7" t="s">
        <v>51</v>
      </c>
      <c r="E16" s="7" t="s">
        <v>113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7"/>
      <c r="M16" s="7"/>
      <c r="N16" s="14"/>
      <c r="O16" s="6">
        <f t="shared" si="0"/>
        <v>6</v>
      </c>
      <c r="P16" s="22">
        <f t="shared" si="1"/>
        <v>12</v>
      </c>
      <c r="Q16" s="33"/>
    </row>
    <row r="17" spans="1:17" s="11" customFormat="1" ht="21" x14ac:dyDescent="0.35">
      <c r="A17" s="7">
        <v>12</v>
      </c>
      <c r="B17" s="13" t="s">
        <v>52</v>
      </c>
      <c r="C17" s="7" t="s">
        <v>9</v>
      </c>
      <c r="D17" s="7" t="s">
        <v>51</v>
      </c>
      <c r="E17" s="7" t="s">
        <v>113</v>
      </c>
      <c r="F17" s="12">
        <v>1</v>
      </c>
      <c r="G17" s="7"/>
      <c r="H17" s="7"/>
      <c r="I17" s="7"/>
      <c r="J17" s="7"/>
      <c r="K17" s="7"/>
      <c r="L17" s="7"/>
      <c r="M17" s="7"/>
      <c r="N17" s="14"/>
      <c r="O17" s="6">
        <f t="shared" si="0"/>
        <v>1</v>
      </c>
      <c r="P17" s="22">
        <f t="shared" si="1"/>
        <v>2</v>
      </c>
      <c r="Q17" s="33"/>
    </row>
    <row r="18" spans="1:17" s="11" customFormat="1" ht="21" x14ac:dyDescent="0.35">
      <c r="A18" s="7">
        <v>12</v>
      </c>
      <c r="B18" s="13" t="s">
        <v>115</v>
      </c>
      <c r="C18" s="7" t="s">
        <v>9</v>
      </c>
      <c r="D18" s="7" t="s">
        <v>51</v>
      </c>
      <c r="E18" s="7" t="s">
        <v>116</v>
      </c>
      <c r="F18" s="61" t="s">
        <v>114</v>
      </c>
      <c r="G18" s="62"/>
      <c r="H18" s="62"/>
      <c r="I18" s="62"/>
      <c r="J18" s="62"/>
      <c r="K18" s="62"/>
      <c r="L18" s="62"/>
      <c r="M18" s="62"/>
      <c r="N18" s="63"/>
      <c r="O18" s="6">
        <v>1</v>
      </c>
      <c r="P18" s="22">
        <f t="shared" si="1"/>
        <v>2</v>
      </c>
      <c r="Q18" s="33"/>
    </row>
    <row r="19" spans="1:17" s="11" customFormat="1" ht="21" x14ac:dyDescent="0.35">
      <c r="A19" s="7">
        <v>14</v>
      </c>
      <c r="B19" s="13" t="s">
        <v>117</v>
      </c>
      <c r="C19" s="7" t="s">
        <v>1</v>
      </c>
      <c r="D19" s="7" t="s">
        <v>51</v>
      </c>
      <c r="E19" s="7" t="s">
        <v>116</v>
      </c>
      <c r="F19" s="61" t="s">
        <v>114</v>
      </c>
      <c r="G19" s="62"/>
      <c r="H19" s="62"/>
      <c r="I19" s="62"/>
      <c r="J19" s="62"/>
      <c r="K19" s="62"/>
      <c r="L19" s="62"/>
      <c r="M19" s="62"/>
      <c r="N19" s="63"/>
      <c r="O19" s="6">
        <v>1</v>
      </c>
      <c r="P19" s="22">
        <f t="shared" si="1"/>
        <v>2</v>
      </c>
      <c r="Q19" s="33"/>
    </row>
    <row r="20" spans="1:17" s="11" customFormat="1" ht="21" x14ac:dyDescent="0.35">
      <c r="A20" s="36">
        <v>15</v>
      </c>
      <c r="B20" s="13" t="s">
        <v>145</v>
      </c>
      <c r="C20" s="36" t="s">
        <v>146</v>
      </c>
      <c r="D20" s="36" t="s">
        <v>51</v>
      </c>
      <c r="E20" s="36" t="s">
        <v>116</v>
      </c>
      <c r="F20" s="61" t="s">
        <v>147</v>
      </c>
      <c r="G20" s="62"/>
      <c r="H20" s="62"/>
      <c r="I20" s="62"/>
      <c r="J20" s="62"/>
      <c r="K20" s="62"/>
      <c r="L20" s="62"/>
      <c r="M20" s="62"/>
      <c r="N20" s="63"/>
      <c r="O20" s="6">
        <v>2</v>
      </c>
      <c r="P20" s="30">
        <f t="shared" si="1"/>
        <v>4</v>
      </c>
      <c r="Q20" s="33"/>
    </row>
    <row r="21" spans="1:17" x14ac:dyDescent="0.35">
      <c r="A21" s="78" t="s">
        <v>111</v>
      </c>
      <c r="B21" s="78"/>
      <c r="C21" s="78"/>
      <c r="D21" s="78"/>
      <c r="E21" s="24"/>
      <c r="F21" s="23">
        <f>SUM(F6:F17)</f>
        <v>11</v>
      </c>
      <c r="G21" s="23">
        <f t="shared" ref="G21:N21" si="2">SUM(G6:G17)</f>
        <v>10</v>
      </c>
      <c r="H21" s="23">
        <f t="shared" si="2"/>
        <v>8</v>
      </c>
      <c r="I21" s="23">
        <f t="shared" si="2"/>
        <v>10</v>
      </c>
      <c r="J21" s="23">
        <f t="shared" si="2"/>
        <v>6</v>
      </c>
      <c r="K21" s="23">
        <f t="shared" si="2"/>
        <v>5</v>
      </c>
      <c r="L21" s="23">
        <f t="shared" si="2"/>
        <v>4</v>
      </c>
      <c r="M21" s="23">
        <f t="shared" si="2"/>
        <v>0</v>
      </c>
      <c r="N21" s="23">
        <f t="shared" si="2"/>
        <v>0</v>
      </c>
      <c r="O21" s="23">
        <f>SUM(O6:O20)</f>
        <v>58</v>
      </c>
      <c r="P21" s="34">
        <f t="shared" ref="P21:Q21" si="3">SUM(P6:P20)</f>
        <v>116</v>
      </c>
      <c r="Q21" s="34">
        <f t="shared" si="3"/>
        <v>10</v>
      </c>
    </row>
    <row r="22" spans="1:17" x14ac:dyDescent="0.35">
      <c r="M22" s="73" t="s">
        <v>127</v>
      </c>
      <c r="N22" s="74"/>
      <c r="O22" s="75"/>
      <c r="P22" s="76">
        <f>SUM(P21+Q21)</f>
        <v>126</v>
      </c>
      <c r="Q22" s="77"/>
    </row>
    <row r="23" spans="1:17" x14ac:dyDescent="0.35">
      <c r="I23" s="2"/>
      <c r="J23" s="1"/>
      <c r="K23"/>
      <c r="L23"/>
      <c r="M23"/>
      <c r="N23"/>
      <c r="O23"/>
    </row>
    <row r="26" spans="1:17" x14ac:dyDescent="0.35">
      <c r="B26" s="64" t="s">
        <v>118</v>
      </c>
      <c r="C26" s="64"/>
      <c r="D26" s="64"/>
      <c r="E26" s="64"/>
    </row>
    <row r="27" spans="1:17" x14ac:dyDescent="0.35">
      <c r="B27" s="65" t="s">
        <v>119</v>
      </c>
      <c r="C27" s="67" t="s">
        <v>128</v>
      </c>
      <c r="D27" s="68"/>
      <c r="E27" s="68"/>
      <c r="F27" s="88" t="s">
        <v>120</v>
      </c>
      <c r="G27" s="88"/>
      <c r="H27" s="88"/>
      <c r="L27" s="2"/>
      <c r="M27" s="1"/>
      <c r="N27"/>
      <c r="O27"/>
    </row>
    <row r="28" spans="1:17" x14ac:dyDescent="0.35">
      <c r="B28" s="66"/>
      <c r="C28" s="69"/>
      <c r="D28" s="70"/>
      <c r="E28" s="70"/>
      <c r="F28" s="89" t="s">
        <v>150</v>
      </c>
      <c r="G28" s="89"/>
      <c r="H28" s="89"/>
      <c r="L28" s="2"/>
      <c r="M28" s="1"/>
      <c r="N28"/>
      <c r="O28"/>
    </row>
    <row r="29" spans="1:17" x14ac:dyDescent="0.35">
      <c r="B29" s="35" t="s">
        <v>129</v>
      </c>
      <c r="C29" s="80" t="s">
        <v>130</v>
      </c>
      <c r="D29" s="80"/>
      <c r="E29" s="81"/>
      <c r="F29" s="90"/>
      <c r="G29" s="90"/>
      <c r="H29" s="90"/>
      <c r="L29" s="2"/>
      <c r="M29" s="1"/>
      <c r="N29"/>
      <c r="O29"/>
    </row>
    <row r="30" spans="1:17" x14ac:dyDescent="0.35">
      <c r="B30" s="25" t="s">
        <v>131</v>
      </c>
      <c r="C30" s="82" t="s">
        <v>132</v>
      </c>
      <c r="D30" s="82"/>
      <c r="E30" s="83"/>
      <c r="F30" s="91">
        <f>SUM(1200*2*5)</f>
        <v>12000</v>
      </c>
      <c r="G30" s="91"/>
      <c r="H30" s="91"/>
      <c r="L30" s="2"/>
      <c r="M30" s="1"/>
      <c r="N30"/>
      <c r="O30"/>
    </row>
    <row r="31" spans="1:17" x14ac:dyDescent="0.35">
      <c r="B31" s="26" t="s">
        <v>134</v>
      </c>
      <c r="C31" s="82" t="s">
        <v>135</v>
      </c>
      <c r="D31" s="82"/>
      <c r="E31" s="83"/>
      <c r="F31" s="91">
        <f>SUM(6500*2)</f>
        <v>13000</v>
      </c>
      <c r="G31" s="91"/>
      <c r="H31" s="91"/>
      <c r="L31" s="2"/>
      <c r="M31" s="1"/>
      <c r="N31"/>
      <c r="O31"/>
    </row>
    <row r="32" spans="1:17" x14ac:dyDescent="0.35">
      <c r="B32" s="27" t="s">
        <v>133</v>
      </c>
      <c r="C32" s="84">
        <v>1200</v>
      </c>
      <c r="D32" s="82"/>
      <c r="E32" s="83"/>
      <c r="F32" s="91">
        <f>SUM(1200*2)</f>
        <v>2400</v>
      </c>
      <c r="G32" s="91"/>
      <c r="H32" s="91"/>
      <c r="L32" s="2"/>
      <c r="M32" s="1"/>
      <c r="N32"/>
      <c r="O32"/>
    </row>
    <row r="33" spans="2:15" x14ac:dyDescent="0.35">
      <c r="B33" s="28" t="s">
        <v>121</v>
      </c>
      <c r="C33" s="82"/>
      <c r="D33" s="82"/>
      <c r="E33" s="83"/>
      <c r="F33" s="91"/>
      <c r="G33" s="91"/>
      <c r="H33" s="91"/>
      <c r="L33" s="2"/>
      <c r="M33" s="1"/>
      <c r="N33"/>
      <c r="O33"/>
    </row>
    <row r="34" spans="2:15" x14ac:dyDescent="0.35">
      <c r="B34" s="35" t="s">
        <v>122</v>
      </c>
      <c r="C34" s="80"/>
      <c r="D34" s="80"/>
      <c r="E34" s="81"/>
      <c r="F34" s="92"/>
      <c r="G34" s="92"/>
      <c r="H34" s="92"/>
      <c r="L34" s="2"/>
      <c r="M34" s="1"/>
      <c r="N34"/>
      <c r="O34"/>
    </row>
    <row r="35" spans="2:15" x14ac:dyDescent="0.35">
      <c r="B35" s="26" t="s">
        <v>144</v>
      </c>
      <c r="C35" s="82" t="s">
        <v>136</v>
      </c>
      <c r="D35" s="82"/>
      <c r="E35" s="83"/>
      <c r="F35" s="91">
        <f>SUM(50*4*P22)</f>
        <v>25200</v>
      </c>
      <c r="G35" s="91"/>
      <c r="H35" s="91"/>
      <c r="L35" s="2"/>
      <c r="M35" s="1"/>
      <c r="N35"/>
      <c r="O35"/>
    </row>
    <row r="36" spans="2:15" x14ac:dyDescent="0.35">
      <c r="B36" s="26" t="s">
        <v>137</v>
      </c>
      <c r="C36" s="82" t="s">
        <v>138</v>
      </c>
      <c r="D36" s="82"/>
      <c r="E36" s="83"/>
      <c r="F36" s="91">
        <f>SUM(150*2*P22)</f>
        <v>37800</v>
      </c>
      <c r="G36" s="91"/>
      <c r="H36" s="91"/>
      <c r="L36" s="2"/>
      <c r="M36" s="1"/>
      <c r="N36"/>
      <c r="O36"/>
    </row>
    <row r="37" spans="2:15" x14ac:dyDescent="0.35">
      <c r="B37" s="26" t="s">
        <v>123</v>
      </c>
      <c r="C37" s="82" t="s">
        <v>143</v>
      </c>
      <c r="D37" s="82"/>
      <c r="E37" s="83"/>
      <c r="F37" s="91">
        <f>SUM(P22*1500)</f>
        <v>189000</v>
      </c>
      <c r="G37" s="91"/>
      <c r="H37" s="91"/>
      <c r="L37" s="2"/>
      <c r="M37" s="1"/>
      <c r="N37"/>
      <c r="O37"/>
    </row>
    <row r="38" spans="2:15" x14ac:dyDescent="0.35">
      <c r="B38" s="35" t="s">
        <v>124</v>
      </c>
      <c r="C38" s="80"/>
      <c r="D38" s="80"/>
      <c r="E38" s="81"/>
      <c r="F38" s="92"/>
      <c r="G38" s="92"/>
      <c r="H38" s="92"/>
      <c r="L38" s="2"/>
      <c r="M38" s="1"/>
      <c r="N38"/>
      <c r="O38"/>
    </row>
    <row r="39" spans="2:15" x14ac:dyDescent="0.35">
      <c r="B39" s="37" t="s">
        <v>142</v>
      </c>
      <c r="C39" s="82" t="s">
        <v>139</v>
      </c>
      <c r="D39" s="82"/>
      <c r="E39" s="83"/>
      <c r="F39" s="93">
        <f>SUM(100*P22)</f>
        <v>12600</v>
      </c>
      <c r="G39" s="93"/>
      <c r="H39" s="93"/>
      <c r="L39" s="2"/>
      <c r="M39" s="1"/>
      <c r="N39"/>
      <c r="O39"/>
    </row>
    <row r="40" spans="2:15" x14ac:dyDescent="0.35">
      <c r="B40" s="85" t="s">
        <v>125</v>
      </c>
      <c r="C40" s="86"/>
      <c r="D40" s="86"/>
      <c r="E40" s="87"/>
      <c r="F40" s="94">
        <f>SUM(F29:F38)</f>
        <v>279400</v>
      </c>
      <c r="G40" s="94"/>
      <c r="H40" s="94"/>
      <c r="L40" s="2"/>
      <c r="M40" s="1"/>
      <c r="N40"/>
      <c r="O40"/>
    </row>
    <row r="41" spans="2:15" x14ac:dyDescent="0.35">
      <c r="B41" s="68" t="s">
        <v>141</v>
      </c>
      <c r="C41" s="68"/>
      <c r="D41" s="68"/>
      <c r="E41" s="68"/>
      <c r="F41" s="79">
        <v>280000</v>
      </c>
      <c r="G41" s="79"/>
      <c r="H41" s="79"/>
      <c r="L41" s="2"/>
      <c r="M41" s="1"/>
      <c r="N41"/>
      <c r="O41"/>
    </row>
  </sheetData>
  <mergeCells count="53">
    <mergeCell ref="F36:H36"/>
    <mergeCell ref="F37:H37"/>
    <mergeCell ref="F38:H38"/>
    <mergeCell ref="F39:H39"/>
    <mergeCell ref="F40:H40"/>
    <mergeCell ref="F31:H31"/>
    <mergeCell ref="F32:H32"/>
    <mergeCell ref="F33:H33"/>
    <mergeCell ref="F34:H34"/>
    <mergeCell ref="F35:H35"/>
    <mergeCell ref="F41:H41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40:E40"/>
    <mergeCell ref="B41:E41"/>
    <mergeCell ref="F29:H29"/>
    <mergeCell ref="F30:H30"/>
    <mergeCell ref="B26:E26"/>
    <mergeCell ref="B27:B28"/>
    <mergeCell ref="C27:E28"/>
    <mergeCell ref="P3:Q3"/>
    <mergeCell ref="P4:Q4"/>
    <mergeCell ref="M22:O22"/>
    <mergeCell ref="P22:Q22"/>
    <mergeCell ref="A21:D21"/>
    <mergeCell ref="F20:N20"/>
    <mergeCell ref="F27:H27"/>
    <mergeCell ref="F28:H28"/>
    <mergeCell ref="A1:Q1"/>
    <mergeCell ref="A2:Q2"/>
    <mergeCell ref="E3:E5"/>
    <mergeCell ref="F18:N18"/>
    <mergeCell ref="F19:N19"/>
    <mergeCell ref="I4:I5"/>
    <mergeCell ref="J4:J5"/>
    <mergeCell ref="K4:K5"/>
    <mergeCell ref="A3:A5"/>
    <mergeCell ref="B3:B5"/>
    <mergeCell ref="C3:C5"/>
    <mergeCell ref="D3:D5"/>
    <mergeCell ref="F3:N3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22" zoomScale="77" zoomScaleNormal="77" workbookViewId="0">
      <selection activeCell="B44" sqref="B44:E44"/>
    </sheetView>
  </sheetViews>
  <sheetFormatPr defaultRowHeight="23.25" x14ac:dyDescent="0.35"/>
  <cols>
    <col min="1" max="1" width="7.140625" style="3" customWidth="1"/>
    <col min="2" max="2" width="40.85546875" style="3" customWidth="1"/>
    <col min="3" max="3" width="10.28515625" style="3" customWidth="1"/>
    <col min="4" max="4" width="14.42578125" style="3" customWidth="1"/>
    <col min="5" max="5" width="14.28515625" style="4" customWidth="1"/>
    <col min="6" max="6" width="9.85546875" style="3" customWidth="1"/>
    <col min="7" max="11" width="9.140625" style="3"/>
    <col min="12" max="12" width="13.28515625" style="3" customWidth="1"/>
    <col min="13" max="13" width="13.140625" style="3" customWidth="1"/>
    <col min="14" max="14" width="13.85546875" style="2" customWidth="1"/>
    <col min="15" max="15" width="10.7109375" style="1" customWidth="1"/>
    <col min="16" max="16" width="17.28515625" customWidth="1"/>
    <col min="17" max="17" width="20.28515625" customWidth="1"/>
  </cols>
  <sheetData>
    <row r="1" spans="1:17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5" customFormat="1" ht="26.25" x14ac:dyDescent="0.4">
      <c r="A2" s="55" t="s">
        <v>105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8" t="s">
        <v>112</v>
      </c>
      <c r="F3" s="57" t="s">
        <v>100</v>
      </c>
      <c r="G3" s="57"/>
      <c r="H3" s="57"/>
      <c r="I3" s="57"/>
      <c r="J3" s="57"/>
      <c r="K3" s="57"/>
      <c r="L3" s="57"/>
      <c r="M3" s="57"/>
      <c r="N3" s="57"/>
      <c r="O3" s="38"/>
      <c r="P3" s="71" t="s">
        <v>108</v>
      </c>
      <c r="Q3" s="71"/>
    </row>
    <row r="4" spans="1:17" s="5" customFormat="1" ht="21" x14ac:dyDescent="0.35">
      <c r="A4" s="56"/>
      <c r="B4" s="56"/>
      <c r="C4" s="57"/>
      <c r="D4" s="57"/>
      <c r="E4" s="59"/>
      <c r="F4" s="53" t="s">
        <v>94</v>
      </c>
      <c r="G4" s="53" t="s">
        <v>99</v>
      </c>
      <c r="H4" s="53" t="s">
        <v>98</v>
      </c>
      <c r="I4" s="53" t="s">
        <v>97</v>
      </c>
      <c r="J4" s="53" t="s">
        <v>96</v>
      </c>
      <c r="K4" s="53" t="s">
        <v>95</v>
      </c>
      <c r="L4" s="20" t="s">
        <v>94</v>
      </c>
      <c r="M4" s="20" t="s">
        <v>93</v>
      </c>
      <c r="N4" s="20" t="s">
        <v>92</v>
      </c>
      <c r="O4" s="39" t="s">
        <v>91</v>
      </c>
      <c r="P4" s="72" t="s">
        <v>109</v>
      </c>
      <c r="Q4" s="72"/>
    </row>
    <row r="5" spans="1:17" s="5" customFormat="1" ht="18.75" customHeight="1" x14ac:dyDescent="0.35">
      <c r="A5" s="56"/>
      <c r="B5" s="56"/>
      <c r="C5" s="57"/>
      <c r="D5" s="57"/>
      <c r="E5" s="60"/>
      <c r="F5" s="53"/>
      <c r="G5" s="53"/>
      <c r="H5" s="53"/>
      <c r="I5" s="53"/>
      <c r="J5" s="53"/>
      <c r="K5" s="53"/>
      <c r="L5" s="18" t="s">
        <v>90</v>
      </c>
      <c r="M5" s="18" t="s">
        <v>89</v>
      </c>
      <c r="N5" s="18" t="s">
        <v>88</v>
      </c>
      <c r="O5" s="40" t="s">
        <v>87</v>
      </c>
      <c r="P5" s="31" t="s">
        <v>110</v>
      </c>
      <c r="Q5" s="31" t="s">
        <v>126</v>
      </c>
    </row>
    <row r="6" spans="1:17" s="15" customFormat="1" ht="21" x14ac:dyDescent="0.35">
      <c r="A6" s="7">
        <v>1</v>
      </c>
      <c r="B6" s="13" t="s">
        <v>78</v>
      </c>
      <c r="C6" s="7" t="s">
        <v>60</v>
      </c>
      <c r="D6" s="7" t="s">
        <v>4</v>
      </c>
      <c r="E6" s="36" t="s">
        <v>113</v>
      </c>
      <c r="F6" s="7"/>
      <c r="G6" s="7"/>
      <c r="H6" s="7"/>
      <c r="I6" s="7"/>
      <c r="J6" s="7"/>
      <c r="K6" s="12">
        <v>1</v>
      </c>
      <c r="L6" s="7"/>
      <c r="M6" s="7"/>
      <c r="N6" s="14"/>
      <c r="O6" s="6">
        <f>SUM(F6:N6)</f>
        <v>1</v>
      </c>
      <c r="P6" s="29">
        <f>SUM(O6*2)</f>
        <v>2</v>
      </c>
      <c r="Q6" s="32">
        <v>10</v>
      </c>
    </row>
    <row r="7" spans="1:17" s="15" customFormat="1" ht="21" x14ac:dyDescent="0.35">
      <c r="A7" s="7">
        <v>2</v>
      </c>
      <c r="B7" s="13" t="s">
        <v>77</v>
      </c>
      <c r="C7" s="7" t="s">
        <v>60</v>
      </c>
      <c r="D7" s="7" t="s">
        <v>4</v>
      </c>
      <c r="E7" s="36" t="s">
        <v>113</v>
      </c>
      <c r="F7" s="7"/>
      <c r="G7" s="7"/>
      <c r="H7" s="7"/>
      <c r="I7" s="12">
        <v>1</v>
      </c>
      <c r="J7" s="7"/>
      <c r="K7" s="12">
        <v>1</v>
      </c>
      <c r="L7" s="7"/>
      <c r="M7" s="7"/>
      <c r="N7" s="14"/>
      <c r="O7" s="6">
        <f t="shared" ref="O7:O26" si="0">SUM(F7:N7)</f>
        <v>2</v>
      </c>
      <c r="P7" s="29">
        <f t="shared" ref="P7:P26" si="1">SUM(O7*2)</f>
        <v>4</v>
      </c>
      <c r="Q7" s="33"/>
    </row>
    <row r="8" spans="1:17" s="15" customFormat="1" ht="21" x14ac:dyDescent="0.35">
      <c r="A8" s="7">
        <v>3</v>
      </c>
      <c r="B8" s="13" t="s">
        <v>76</v>
      </c>
      <c r="C8" s="7" t="s">
        <v>60</v>
      </c>
      <c r="D8" s="7" t="s">
        <v>4</v>
      </c>
      <c r="E8" s="36" t="s">
        <v>113</v>
      </c>
      <c r="F8" s="7"/>
      <c r="G8" s="7"/>
      <c r="H8" s="7"/>
      <c r="I8" s="12">
        <v>1</v>
      </c>
      <c r="J8" s="12">
        <v>1</v>
      </c>
      <c r="K8" s="12">
        <v>1</v>
      </c>
      <c r="L8" s="7"/>
      <c r="M8" s="7"/>
      <c r="N8" s="14"/>
      <c r="O8" s="6">
        <f t="shared" si="0"/>
        <v>3</v>
      </c>
      <c r="P8" s="29">
        <f t="shared" si="1"/>
        <v>6</v>
      </c>
      <c r="Q8" s="33"/>
    </row>
    <row r="9" spans="1:17" s="15" customFormat="1" ht="21" x14ac:dyDescent="0.35">
      <c r="A9" s="7">
        <v>4</v>
      </c>
      <c r="B9" s="13" t="s">
        <v>75</v>
      </c>
      <c r="C9" s="7" t="s">
        <v>60</v>
      </c>
      <c r="D9" s="7" t="s">
        <v>4</v>
      </c>
      <c r="E9" s="36" t="s">
        <v>113</v>
      </c>
      <c r="F9" s="7"/>
      <c r="G9" s="7"/>
      <c r="H9" s="7"/>
      <c r="I9" s="12">
        <v>1</v>
      </c>
      <c r="J9" s="12">
        <v>1</v>
      </c>
      <c r="K9" s="12">
        <v>1</v>
      </c>
      <c r="L9" s="7"/>
      <c r="M9" s="7"/>
      <c r="N9" s="14"/>
      <c r="O9" s="6">
        <f t="shared" si="0"/>
        <v>3</v>
      </c>
      <c r="P9" s="29">
        <f t="shared" si="1"/>
        <v>6</v>
      </c>
      <c r="Q9" s="33"/>
    </row>
    <row r="10" spans="1:17" s="15" customFormat="1" ht="21" x14ac:dyDescent="0.35">
      <c r="A10" s="7">
        <v>5</v>
      </c>
      <c r="B10" s="13" t="s">
        <v>74</v>
      </c>
      <c r="C10" s="7" t="s">
        <v>60</v>
      </c>
      <c r="D10" s="7" t="s">
        <v>4</v>
      </c>
      <c r="E10" s="36" t="s">
        <v>113</v>
      </c>
      <c r="F10" s="7"/>
      <c r="G10" s="7"/>
      <c r="H10" s="7"/>
      <c r="I10" s="12">
        <v>1</v>
      </c>
      <c r="J10" s="12">
        <v>1</v>
      </c>
      <c r="K10" s="12">
        <v>1</v>
      </c>
      <c r="L10" s="7"/>
      <c r="M10" s="7"/>
      <c r="N10" s="14"/>
      <c r="O10" s="6">
        <f t="shared" si="0"/>
        <v>3</v>
      </c>
      <c r="P10" s="29">
        <f t="shared" si="1"/>
        <v>6</v>
      </c>
      <c r="Q10" s="33"/>
    </row>
    <row r="11" spans="1:17" s="15" customFormat="1" ht="21" x14ac:dyDescent="0.35">
      <c r="A11" s="7">
        <v>6</v>
      </c>
      <c r="B11" s="13" t="s">
        <v>73</v>
      </c>
      <c r="C11" s="7" t="s">
        <v>60</v>
      </c>
      <c r="D11" s="7" t="s">
        <v>4</v>
      </c>
      <c r="E11" s="36" t="s">
        <v>113</v>
      </c>
      <c r="F11" s="7"/>
      <c r="G11" s="7"/>
      <c r="H11" s="7"/>
      <c r="I11" s="7"/>
      <c r="J11" s="12">
        <v>1</v>
      </c>
      <c r="K11" s="7"/>
      <c r="L11" s="7"/>
      <c r="M11" s="7"/>
      <c r="N11" s="14"/>
      <c r="O11" s="6">
        <f t="shared" si="0"/>
        <v>1</v>
      </c>
      <c r="P11" s="29">
        <f t="shared" si="1"/>
        <v>2</v>
      </c>
      <c r="Q11" s="33"/>
    </row>
    <row r="12" spans="1:17" s="15" customFormat="1" ht="21" x14ac:dyDescent="0.35">
      <c r="A12" s="7">
        <v>7</v>
      </c>
      <c r="B12" s="13" t="s">
        <v>72</v>
      </c>
      <c r="C12" s="7" t="s">
        <v>60</v>
      </c>
      <c r="D12" s="7" t="s">
        <v>4</v>
      </c>
      <c r="E12" s="36" t="s">
        <v>113</v>
      </c>
      <c r="F12" s="7"/>
      <c r="G12" s="12">
        <v>1</v>
      </c>
      <c r="H12" s="7"/>
      <c r="I12" s="7"/>
      <c r="J12" s="7"/>
      <c r="K12" s="7"/>
      <c r="L12" s="7"/>
      <c r="M12" s="7"/>
      <c r="N12" s="14"/>
      <c r="O12" s="6">
        <f t="shared" si="0"/>
        <v>1</v>
      </c>
      <c r="P12" s="29">
        <f t="shared" si="1"/>
        <v>2</v>
      </c>
      <c r="Q12" s="33"/>
    </row>
    <row r="13" spans="1:17" s="11" customFormat="1" ht="21" x14ac:dyDescent="0.35">
      <c r="A13" s="7">
        <v>8</v>
      </c>
      <c r="B13" s="13" t="s">
        <v>50</v>
      </c>
      <c r="C13" s="7" t="s">
        <v>9</v>
      </c>
      <c r="D13" s="7" t="s">
        <v>4</v>
      </c>
      <c r="E13" s="36" t="s">
        <v>113</v>
      </c>
      <c r="F13" s="14"/>
      <c r="G13" s="14"/>
      <c r="H13" s="14"/>
      <c r="I13" s="12">
        <v>1</v>
      </c>
      <c r="J13" s="12">
        <v>1</v>
      </c>
      <c r="K13" s="12">
        <v>1</v>
      </c>
      <c r="L13" s="7"/>
      <c r="M13" s="7"/>
      <c r="N13" s="14"/>
      <c r="O13" s="6">
        <f t="shared" si="0"/>
        <v>3</v>
      </c>
      <c r="P13" s="29">
        <f t="shared" si="1"/>
        <v>6</v>
      </c>
      <c r="Q13" s="33"/>
    </row>
    <row r="14" spans="1:17" s="11" customFormat="1" ht="21" x14ac:dyDescent="0.35">
      <c r="A14" s="7">
        <v>9</v>
      </c>
      <c r="B14" s="13" t="s">
        <v>49</v>
      </c>
      <c r="C14" s="7" t="s">
        <v>9</v>
      </c>
      <c r="D14" s="7" t="s">
        <v>4</v>
      </c>
      <c r="E14" s="36" t="s">
        <v>113</v>
      </c>
      <c r="F14" s="14"/>
      <c r="G14" s="14"/>
      <c r="H14" s="14"/>
      <c r="I14" s="12">
        <v>1</v>
      </c>
      <c r="J14" s="12">
        <v>1</v>
      </c>
      <c r="K14" s="12">
        <v>1</v>
      </c>
      <c r="L14" s="7"/>
      <c r="M14" s="7"/>
      <c r="N14" s="14"/>
      <c r="O14" s="6">
        <f t="shared" si="0"/>
        <v>3</v>
      </c>
      <c r="P14" s="29">
        <f t="shared" si="1"/>
        <v>6</v>
      </c>
      <c r="Q14" s="33"/>
    </row>
    <row r="15" spans="1:17" s="11" customFormat="1" ht="21" x14ac:dyDescent="0.35">
      <c r="A15" s="7">
        <v>10</v>
      </c>
      <c r="B15" s="13" t="s">
        <v>48</v>
      </c>
      <c r="C15" s="7" t="s">
        <v>9</v>
      </c>
      <c r="D15" s="7" t="s">
        <v>4</v>
      </c>
      <c r="E15" s="36" t="s">
        <v>113</v>
      </c>
      <c r="F15" s="14"/>
      <c r="G15" s="7"/>
      <c r="H15" s="7"/>
      <c r="I15" s="12">
        <v>1</v>
      </c>
      <c r="J15" s="12">
        <v>1</v>
      </c>
      <c r="K15" s="12">
        <v>1</v>
      </c>
      <c r="L15" s="7"/>
      <c r="M15" s="7"/>
      <c r="N15" s="14"/>
      <c r="O15" s="6">
        <f t="shared" si="0"/>
        <v>3</v>
      </c>
      <c r="P15" s="29">
        <f t="shared" si="1"/>
        <v>6</v>
      </c>
      <c r="Q15" s="33"/>
    </row>
    <row r="16" spans="1:17" s="11" customFormat="1" ht="21" x14ac:dyDescent="0.35">
      <c r="A16" s="7">
        <v>11</v>
      </c>
      <c r="B16" s="13" t="s">
        <v>47</v>
      </c>
      <c r="C16" s="7" t="s">
        <v>9</v>
      </c>
      <c r="D16" s="7" t="s">
        <v>4</v>
      </c>
      <c r="E16" s="36" t="s">
        <v>113</v>
      </c>
      <c r="F16" s="14"/>
      <c r="G16" s="7"/>
      <c r="H16" s="7"/>
      <c r="I16" s="7"/>
      <c r="J16" s="7"/>
      <c r="K16" s="7">
        <v>1</v>
      </c>
      <c r="L16" s="7"/>
      <c r="M16" s="7"/>
      <c r="N16" s="14"/>
      <c r="O16" s="6">
        <f t="shared" si="0"/>
        <v>1</v>
      </c>
      <c r="P16" s="29">
        <f t="shared" si="1"/>
        <v>2</v>
      </c>
      <c r="Q16" s="33"/>
    </row>
    <row r="17" spans="1:17" s="11" customFormat="1" ht="21" x14ac:dyDescent="0.35">
      <c r="A17" s="7">
        <v>12</v>
      </c>
      <c r="B17" s="13" t="s">
        <v>46</v>
      </c>
      <c r="C17" s="7" t="s">
        <v>9</v>
      </c>
      <c r="D17" s="7" t="s">
        <v>4</v>
      </c>
      <c r="E17" s="36" t="s">
        <v>113</v>
      </c>
      <c r="F17" s="14"/>
      <c r="G17" s="14"/>
      <c r="H17" s="7"/>
      <c r="I17" s="12">
        <v>1</v>
      </c>
      <c r="J17" s="12">
        <v>1</v>
      </c>
      <c r="K17" s="12">
        <v>1</v>
      </c>
      <c r="L17" s="7"/>
      <c r="M17" s="7"/>
      <c r="N17" s="14"/>
      <c r="O17" s="6">
        <f t="shared" si="0"/>
        <v>3</v>
      </c>
      <c r="P17" s="29">
        <f t="shared" si="1"/>
        <v>6</v>
      </c>
      <c r="Q17" s="33"/>
    </row>
    <row r="18" spans="1:17" s="11" customFormat="1" ht="21" x14ac:dyDescent="0.35">
      <c r="A18" s="7">
        <v>13</v>
      </c>
      <c r="B18" s="13" t="s">
        <v>45</v>
      </c>
      <c r="C18" s="7" t="s">
        <v>9</v>
      </c>
      <c r="D18" s="7" t="s">
        <v>4</v>
      </c>
      <c r="E18" s="36" t="s">
        <v>113</v>
      </c>
      <c r="F18" s="14"/>
      <c r="G18" s="7"/>
      <c r="H18" s="7"/>
      <c r="I18" s="12">
        <v>1</v>
      </c>
      <c r="J18" s="7"/>
      <c r="K18" s="7"/>
      <c r="L18" s="7"/>
      <c r="M18" s="7"/>
      <c r="N18" s="14"/>
      <c r="O18" s="6">
        <f t="shared" si="0"/>
        <v>1</v>
      </c>
      <c r="P18" s="29">
        <f t="shared" si="1"/>
        <v>2</v>
      </c>
      <c r="Q18" s="33"/>
    </row>
    <row r="19" spans="1:17" s="11" customFormat="1" ht="21" x14ac:dyDescent="0.35">
      <c r="A19" s="7">
        <v>14</v>
      </c>
      <c r="B19" s="13" t="s">
        <v>44</v>
      </c>
      <c r="C19" s="7" t="s">
        <v>9</v>
      </c>
      <c r="D19" s="7" t="s">
        <v>4</v>
      </c>
      <c r="E19" s="36" t="s">
        <v>113</v>
      </c>
      <c r="F19" s="14"/>
      <c r="G19" s="7"/>
      <c r="H19" s="7"/>
      <c r="I19" s="14"/>
      <c r="J19" s="12">
        <v>1</v>
      </c>
      <c r="K19" s="7"/>
      <c r="L19" s="7"/>
      <c r="M19" s="7"/>
      <c r="N19" s="14"/>
      <c r="O19" s="6">
        <f t="shared" si="0"/>
        <v>1</v>
      </c>
      <c r="P19" s="29">
        <f t="shared" si="1"/>
        <v>2</v>
      </c>
      <c r="Q19" s="33"/>
    </row>
    <row r="20" spans="1:17" s="11" customFormat="1" ht="21" x14ac:dyDescent="0.35">
      <c r="A20" s="7">
        <v>15</v>
      </c>
      <c r="B20" s="13" t="s">
        <v>43</v>
      </c>
      <c r="C20" s="7" t="s">
        <v>9</v>
      </c>
      <c r="D20" s="7" t="s">
        <v>4</v>
      </c>
      <c r="E20" s="36" t="s">
        <v>113</v>
      </c>
      <c r="F20" s="14"/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7"/>
      <c r="M20" s="7"/>
      <c r="N20" s="14"/>
      <c r="O20" s="6">
        <f t="shared" si="0"/>
        <v>5</v>
      </c>
      <c r="P20" s="29">
        <f t="shared" si="1"/>
        <v>10</v>
      </c>
      <c r="Q20" s="33"/>
    </row>
    <row r="21" spans="1:17" s="11" customFormat="1" ht="21" x14ac:dyDescent="0.35">
      <c r="A21" s="7">
        <v>16</v>
      </c>
      <c r="B21" s="13" t="s">
        <v>42</v>
      </c>
      <c r="C21" s="7" t="s">
        <v>9</v>
      </c>
      <c r="D21" s="7" t="s">
        <v>4</v>
      </c>
      <c r="E21" s="36" t="s">
        <v>113</v>
      </c>
      <c r="F21" s="14"/>
      <c r="G21" s="7"/>
      <c r="H21" s="7"/>
      <c r="I21" s="12">
        <v>1</v>
      </c>
      <c r="J21" s="12">
        <v>1</v>
      </c>
      <c r="K21" s="7"/>
      <c r="L21" s="7"/>
      <c r="M21" s="7"/>
      <c r="N21" s="14"/>
      <c r="O21" s="6">
        <f t="shared" si="0"/>
        <v>2</v>
      </c>
      <c r="P21" s="29">
        <f t="shared" si="1"/>
        <v>4</v>
      </c>
      <c r="Q21" s="33"/>
    </row>
    <row r="22" spans="1:17" s="11" customFormat="1" ht="21" x14ac:dyDescent="0.35">
      <c r="A22" s="7">
        <v>17</v>
      </c>
      <c r="B22" s="13" t="s">
        <v>41</v>
      </c>
      <c r="C22" s="7" t="s">
        <v>9</v>
      </c>
      <c r="D22" s="7" t="s">
        <v>4</v>
      </c>
      <c r="E22" s="36" t="s">
        <v>113</v>
      </c>
      <c r="F22" s="14"/>
      <c r="G22" s="12">
        <v>1</v>
      </c>
      <c r="H22" s="14"/>
      <c r="I22" s="14"/>
      <c r="J22" s="14"/>
      <c r="K22" s="14"/>
      <c r="L22" s="14"/>
      <c r="M22" s="14"/>
      <c r="N22" s="14"/>
      <c r="O22" s="6">
        <f t="shared" si="0"/>
        <v>1</v>
      </c>
      <c r="P22" s="29">
        <f t="shared" si="1"/>
        <v>2</v>
      </c>
      <c r="Q22" s="33"/>
    </row>
    <row r="23" spans="1:17" s="11" customFormat="1" ht="21" x14ac:dyDescent="0.35">
      <c r="A23" s="7">
        <v>18</v>
      </c>
      <c r="B23" s="13" t="s">
        <v>40</v>
      </c>
      <c r="C23" s="7" t="s">
        <v>9</v>
      </c>
      <c r="D23" s="7" t="s">
        <v>4</v>
      </c>
      <c r="E23" s="36" t="s">
        <v>113</v>
      </c>
      <c r="F23" s="14"/>
      <c r="G23" s="7"/>
      <c r="H23" s="7"/>
      <c r="I23" s="12">
        <v>1</v>
      </c>
      <c r="J23" s="12">
        <v>1</v>
      </c>
      <c r="K23" s="12">
        <v>1</v>
      </c>
      <c r="L23" s="7"/>
      <c r="M23" s="7"/>
      <c r="N23" s="14"/>
      <c r="O23" s="6">
        <f t="shared" si="0"/>
        <v>3</v>
      </c>
      <c r="P23" s="29">
        <f t="shared" si="1"/>
        <v>6</v>
      </c>
      <c r="Q23" s="33"/>
    </row>
    <row r="24" spans="1:17" s="11" customFormat="1" ht="21" x14ac:dyDescent="0.35">
      <c r="A24" s="7">
        <v>19</v>
      </c>
      <c r="B24" s="13" t="s">
        <v>7</v>
      </c>
      <c r="C24" s="7" t="s">
        <v>1</v>
      </c>
      <c r="D24" s="7" t="s">
        <v>4</v>
      </c>
      <c r="E24" s="36" t="s">
        <v>113</v>
      </c>
      <c r="F24" s="7"/>
      <c r="G24" s="7"/>
      <c r="H24" s="7"/>
      <c r="I24" s="7"/>
      <c r="J24" s="12">
        <v>1</v>
      </c>
      <c r="K24" s="12">
        <v>1</v>
      </c>
      <c r="L24" s="7"/>
      <c r="M24" s="7"/>
      <c r="N24" s="7"/>
      <c r="O24" s="6">
        <f t="shared" si="0"/>
        <v>2</v>
      </c>
      <c r="P24" s="29">
        <f t="shared" si="1"/>
        <v>4</v>
      </c>
      <c r="Q24" s="33"/>
    </row>
    <row r="25" spans="1:17" s="11" customFormat="1" ht="21" x14ac:dyDescent="0.35">
      <c r="A25" s="7">
        <v>20</v>
      </c>
      <c r="B25" s="13" t="s">
        <v>6</v>
      </c>
      <c r="C25" s="7" t="s">
        <v>1</v>
      </c>
      <c r="D25" s="7" t="s">
        <v>4</v>
      </c>
      <c r="E25" s="36" t="s">
        <v>113</v>
      </c>
      <c r="F25" s="7"/>
      <c r="G25" s="7"/>
      <c r="H25" s="7"/>
      <c r="I25" s="7"/>
      <c r="J25" s="7"/>
      <c r="K25" s="7"/>
      <c r="L25" s="7"/>
      <c r="M25" s="7"/>
      <c r="N25" s="12">
        <v>1</v>
      </c>
      <c r="O25" s="6">
        <f t="shared" si="0"/>
        <v>1</v>
      </c>
      <c r="P25" s="29">
        <f t="shared" si="1"/>
        <v>2</v>
      </c>
      <c r="Q25" s="33"/>
    </row>
    <row r="26" spans="1:17" s="11" customFormat="1" ht="21" x14ac:dyDescent="0.35">
      <c r="A26" s="7">
        <v>21</v>
      </c>
      <c r="B26" s="13" t="s">
        <v>5</v>
      </c>
      <c r="C26" s="7" t="s">
        <v>1</v>
      </c>
      <c r="D26" s="7" t="s">
        <v>4</v>
      </c>
      <c r="E26" s="36" t="s">
        <v>113</v>
      </c>
      <c r="F26" s="7"/>
      <c r="G26" s="7"/>
      <c r="H26" s="7"/>
      <c r="I26" s="12">
        <v>1</v>
      </c>
      <c r="J26" s="12">
        <v>1</v>
      </c>
      <c r="K26" s="12">
        <v>1</v>
      </c>
      <c r="L26" s="7"/>
      <c r="M26" s="7"/>
      <c r="N26" s="12">
        <v>1</v>
      </c>
      <c r="O26" s="6">
        <f t="shared" si="0"/>
        <v>4</v>
      </c>
      <c r="P26" s="29">
        <f t="shared" si="1"/>
        <v>8</v>
      </c>
      <c r="Q26" s="33"/>
    </row>
    <row r="27" spans="1:17" s="11" customFormat="1" ht="21" x14ac:dyDescent="0.35">
      <c r="A27" s="36">
        <v>15</v>
      </c>
      <c r="B27" s="13" t="s">
        <v>145</v>
      </c>
      <c r="C27" s="36" t="s">
        <v>146</v>
      </c>
      <c r="D27" s="36" t="s">
        <v>4</v>
      </c>
      <c r="E27" s="36" t="s">
        <v>116</v>
      </c>
      <c r="F27" s="61" t="s">
        <v>147</v>
      </c>
      <c r="G27" s="62"/>
      <c r="H27" s="62"/>
      <c r="I27" s="62"/>
      <c r="J27" s="62"/>
      <c r="K27" s="62"/>
      <c r="L27" s="62"/>
      <c r="M27" s="62"/>
      <c r="N27" s="63"/>
      <c r="O27" s="6">
        <v>2</v>
      </c>
      <c r="P27" s="30">
        <f t="shared" ref="P27" si="2">SUM(O27*2)</f>
        <v>4</v>
      </c>
      <c r="Q27" s="33"/>
    </row>
    <row r="28" spans="1:17" x14ac:dyDescent="0.35">
      <c r="A28" s="43"/>
      <c r="B28" s="43"/>
      <c r="C28" s="43"/>
      <c r="D28" s="43"/>
      <c r="E28" s="42" t="s">
        <v>111</v>
      </c>
      <c r="F28" s="34">
        <f>SUM(F6:F26)</f>
        <v>0</v>
      </c>
      <c r="G28" s="34">
        <f t="shared" ref="G28:N28" si="3">SUM(G6:G26)</f>
        <v>3</v>
      </c>
      <c r="H28" s="34">
        <f t="shared" si="3"/>
        <v>1</v>
      </c>
      <c r="I28" s="34">
        <f t="shared" si="3"/>
        <v>13</v>
      </c>
      <c r="J28" s="34">
        <f t="shared" si="3"/>
        <v>14</v>
      </c>
      <c r="K28" s="34">
        <f t="shared" si="3"/>
        <v>14</v>
      </c>
      <c r="L28" s="34">
        <f t="shared" si="3"/>
        <v>0</v>
      </c>
      <c r="M28" s="34">
        <f t="shared" si="3"/>
        <v>0</v>
      </c>
      <c r="N28" s="34">
        <f t="shared" si="3"/>
        <v>2</v>
      </c>
      <c r="O28" s="34">
        <f>SUM(O6:O27)</f>
        <v>49</v>
      </c>
      <c r="P28" s="34">
        <f t="shared" ref="P28:Q28" si="4">SUM(P6:P27)</f>
        <v>98</v>
      </c>
      <c r="Q28" s="34">
        <f t="shared" si="4"/>
        <v>10</v>
      </c>
    </row>
    <row r="29" spans="1:17" x14ac:dyDescent="0.35">
      <c r="F29" s="4"/>
      <c r="M29" s="73" t="s">
        <v>127</v>
      </c>
      <c r="N29" s="74"/>
      <c r="O29" s="75"/>
      <c r="P29" s="76">
        <f>SUM(P28:Q28)</f>
        <v>108</v>
      </c>
      <c r="Q29" s="77"/>
    </row>
    <row r="30" spans="1:17" x14ac:dyDescent="0.35">
      <c r="O30"/>
    </row>
    <row r="31" spans="1:17" x14ac:dyDescent="0.35">
      <c r="O31"/>
    </row>
    <row r="32" spans="1:17" x14ac:dyDescent="0.35">
      <c r="O32"/>
    </row>
    <row r="33" spans="2:15" x14ac:dyDescent="0.35">
      <c r="B33" s="64" t="s">
        <v>118</v>
      </c>
      <c r="C33" s="64"/>
      <c r="D33" s="64"/>
      <c r="E33" s="64"/>
      <c r="O33"/>
    </row>
    <row r="34" spans="2:15" x14ac:dyDescent="0.35">
      <c r="B34" s="65" t="s">
        <v>119</v>
      </c>
      <c r="C34" s="67" t="s">
        <v>128</v>
      </c>
      <c r="D34" s="68"/>
      <c r="E34" s="68"/>
      <c r="F34" s="88" t="s">
        <v>120</v>
      </c>
      <c r="G34" s="88"/>
      <c r="H34" s="88"/>
      <c r="O34"/>
    </row>
    <row r="35" spans="2:15" x14ac:dyDescent="0.35">
      <c r="B35" s="66"/>
      <c r="C35" s="69"/>
      <c r="D35" s="70"/>
      <c r="E35" s="70"/>
      <c r="F35" s="89" t="s">
        <v>149</v>
      </c>
      <c r="G35" s="89"/>
      <c r="H35" s="89"/>
      <c r="O35"/>
    </row>
    <row r="36" spans="2:15" x14ac:dyDescent="0.35">
      <c r="B36" s="35" t="s">
        <v>129</v>
      </c>
      <c r="C36" s="80" t="s">
        <v>130</v>
      </c>
      <c r="D36" s="80"/>
      <c r="E36" s="81"/>
      <c r="F36" s="90"/>
      <c r="G36" s="90"/>
      <c r="H36" s="90"/>
      <c r="J36"/>
      <c r="K36"/>
      <c r="L36"/>
      <c r="M36"/>
      <c r="N36"/>
      <c r="O36"/>
    </row>
    <row r="37" spans="2:15" x14ac:dyDescent="0.35">
      <c r="B37" s="25" t="s">
        <v>131</v>
      </c>
      <c r="C37" s="82" t="s">
        <v>132</v>
      </c>
      <c r="D37" s="82"/>
      <c r="E37" s="83"/>
      <c r="F37" s="91">
        <f>SUM(1200*2*5)</f>
        <v>12000</v>
      </c>
      <c r="G37" s="91"/>
      <c r="H37" s="91"/>
      <c r="J37"/>
      <c r="K37"/>
      <c r="L37"/>
      <c r="M37"/>
      <c r="N37"/>
      <c r="O37"/>
    </row>
    <row r="38" spans="2:15" x14ac:dyDescent="0.35">
      <c r="B38" s="26" t="s">
        <v>134</v>
      </c>
      <c r="C38" s="82" t="s">
        <v>135</v>
      </c>
      <c r="D38" s="82"/>
      <c r="E38" s="83"/>
      <c r="F38" s="91">
        <f>SUM(6500*2)</f>
        <v>13000</v>
      </c>
      <c r="G38" s="91"/>
      <c r="H38" s="91"/>
      <c r="J38"/>
      <c r="K38"/>
      <c r="L38"/>
      <c r="M38"/>
      <c r="N38"/>
      <c r="O38"/>
    </row>
    <row r="39" spans="2:15" x14ac:dyDescent="0.35">
      <c r="B39" s="27" t="s">
        <v>133</v>
      </c>
      <c r="C39" s="84">
        <v>1200</v>
      </c>
      <c r="D39" s="82"/>
      <c r="E39" s="83"/>
      <c r="F39" s="91">
        <f>SUM(1200*2)</f>
        <v>2400</v>
      </c>
      <c r="G39" s="91"/>
      <c r="H39" s="91"/>
      <c r="J39"/>
      <c r="K39"/>
      <c r="L39"/>
      <c r="M39"/>
      <c r="N39"/>
      <c r="O39"/>
    </row>
    <row r="40" spans="2:15" x14ac:dyDescent="0.35">
      <c r="B40" s="28" t="s">
        <v>121</v>
      </c>
      <c r="C40" s="82"/>
      <c r="D40" s="82"/>
      <c r="E40" s="83"/>
      <c r="F40" s="91"/>
      <c r="G40" s="91"/>
      <c r="H40" s="91"/>
      <c r="J40"/>
      <c r="K40"/>
      <c r="L40"/>
      <c r="M40"/>
      <c r="N40"/>
      <c r="O40"/>
    </row>
    <row r="41" spans="2:15" x14ac:dyDescent="0.35">
      <c r="B41" s="35" t="s">
        <v>122</v>
      </c>
      <c r="C41" s="80"/>
      <c r="D41" s="80"/>
      <c r="E41" s="81"/>
      <c r="F41" s="92"/>
      <c r="G41" s="92"/>
      <c r="H41" s="92"/>
      <c r="J41"/>
      <c r="K41"/>
      <c r="L41"/>
      <c r="M41"/>
      <c r="N41"/>
      <c r="O41"/>
    </row>
    <row r="42" spans="2:15" x14ac:dyDescent="0.35">
      <c r="B42" s="26" t="s">
        <v>144</v>
      </c>
      <c r="C42" s="82" t="s">
        <v>136</v>
      </c>
      <c r="D42" s="82"/>
      <c r="E42" s="83"/>
      <c r="F42" s="91">
        <f>SUM(50*4*P29)</f>
        <v>21600</v>
      </c>
      <c r="G42" s="91"/>
      <c r="H42" s="91"/>
      <c r="J42"/>
      <c r="K42"/>
      <c r="L42"/>
      <c r="M42"/>
      <c r="N42"/>
      <c r="O42"/>
    </row>
    <row r="43" spans="2:15" x14ac:dyDescent="0.35">
      <c r="B43" s="26" t="s">
        <v>137</v>
      </c>
      <c r="C43" s="82" t="s">
        <v>138</v>
      </c>
      <c r="D43" s="82"/>
      <c r="E43" s="83"/>
      <c r="F43" s="91">
        <f>SUM(150*2*P29)</f>
        <v>32400</v>
      </c>
      <c r="G43" s="91"/>
      <c r="H43" s="91"/>
      <c r="J43"/>
      <c r="K43"/>
      <c r="L43"/>
      <c r="M43"/>
      <c r="N43"/>
      <c r="O43"/>
    </row>
    <row r="44" spans="2:15" x14ac:dyDescent="0.35">
      <c r="B44" s="26" t="s">
        <v>123</v>
      </c>
      <c r="C44" s="82" t="s">
        <v>143</v>
      </c>
      <c r="D44" s="82"/>
      <c r="E44" s="83"/>
      <c r="F44" s="91">
        <f>SUM(P29*1500)</f>
        <v>162000</v>
      </c>
      <c r="G44" s="91"/>
      <c r="H44" s="91"/>
      <c r="J44"/>
      <c r="K44"/>
      <c r="L44"/>
      <c r="M44"/>
      <c r="N44"/>
      <c r="O44"/>
    </row>
    <row r="45" spans="2:15" x14ac:dyDescent="0.35">
      <c r="B45" s="35" t="s">
        <v>124</v>
      </c>
      <c r="C45" s="80"/>
      <c r="D45" s="80"/>
      <c r="E45" s="81"/>
      <c r="F45" s="92"/>
      <c r="G45" s="92"/>
      <c r="H45" s="92"/>
      <c r="J45"/>
      <c r="K45"/>
      <c r="L45"/>
      <c r="M45"/>
      <c r="N45"/>
      <c r="O45"/>
    </row>
    <row r="46" spans="2:15" x14ac:dyDescent="0.35">
      <c r="B46" s="37" t="s">
        <v>142</v>
      </c>
      <c r="C46" s="82" t="s">
        <v>139</v>
      </c>
      <c r="D46" s="82"/>
      <c r="E46" s="83"/>
      <c r="F46" s="93">
        <f>SUM(100*P29)</f>
        <v>10800</v>
      </c>
      <c r="G46" s="93"/>
      <c r="H46" s="93"/>
      <c r="J46"/>
      <c r="K46"/>
      <c r="L46"/>
      <c r="M46"/>
      <c r="N46"/>
      <c r="O46"/>
    </row>
    <row r="47" spans="2:15" x14ac:dyDescent="0.35">
      <c r="B47" s="85" t="s">
        <v>125</v>
      </c>
      <c r="C47" s="86"/>
      <c r="D47" s="86"/>
      <c r="E47" s="87"/>
      <c r="F47" s="94">
        <f>SUM(F36:F45)</f>
        <v>243400</v>
      </c>
      <c r="G47" s="94"/>
      <c r="H47" s="94"/>
      <c r="J47"/>
      <c r="K47"/>
      <c r="L47"/>
      <c r="M47"/>
      <c r="N47"/>
      <c r="O47"/>
    </row>
    <row r="48" spans="2:15" x14ac:dyDescent="0.35">
      <c r="B48" s="68" t="s">
        <v>148</v>
      </c>
      <c r="C48" s="68"/>
      <c r="D48" s="68"/>
      <c r="E48" s="68"/>
      <c r="F48" s="79">
        <v>250000</v>
      </c>
      <c r="G48" s="79"/>
      <c r="H48" s="79"/>
      <c r="J48"/>
      <c r="K48"/>
      <c r="L48"/>
      <c r="M48"/>
      <c r="N48"/>
      <c r="O48"/>
    </row>
    <row r="49" spans="3:15" x14ac:dyDescent="0.35">
      <c r="D49" s="4"/>
      <c r="J49"/>
      <c r="K49"/>
      <c r="L49"/>
      <c r="M49"/>
      <c r="N49"/>
      <c r="O49"/>
    </row>
    <row r="50" spans="3:15" x14ac:dyDescent="0.35">
      <c r="D50" s="4"/>
      <c r="J50"/>
      <c r="K50"/>
      <c r="L50"/>
      <c r="M50"/>
      <c r="N50"/>
      <c r="O50"/>
    </row>
    <row r="51" spans="3:15" x14ac:dyDescent="0.35">
      <c r="J51"/>
      <c r="K51"/>
      <c r="L51"/>
      <c r="M51"/>
      <c r="N51"/>
      <c r="O51"/>
    </row>
    <row r="52" spans="3:15" x14ac:dyDescent="0.35">
      <c r="J52"/>
      <c r="K52"/>
      <c r="L52"/>
      <c r="M52"/>
      <c r="N52"/>
      <c r="O52"/>
    </row>
    <row r="53" spans="3:15" x14ac:dyDescent="0.35">
      <c r="J53"/>
      <c r="K53"/>
      <c r="L53"/>
      <c r="M53"/>
      <c r="N53"/>
      <c r="O53"/>
    </row>
    <row r="54" spans="3:15" x14ac:dyDescent="0.35">
      <c r="C54" s="2"/>
      <c r="D54"/>
      <c r="E54"/>
      <c r="F54"/>
      <c r="G54"/>
      <c r="H54"/>
      <c r="I54"/>
      <c r="J54"/>
      <c r="K54"/>
      <c r="L54"/>
      <c r="M54"/>
      <c r="N54"/>
      <c r="O54"/>
    </row>
    <row r="55" spans="3:15" x14ac:dyDescent="0.35">
      <c r="C55" s="2"/>
      <c r="D55"/>
      <c r="E55"/>
      <c r="F55"/>
      <c r="G55"/>
      <c r="H55"/>
      <c r="I55"/>
      <c r="J55"/>
      <c r="K55"/>
      <c r="L55"/>
      <c r="M55"/>
      <c r="N55"/>
      <c r="O55"/>
    </row>
    <row r="56" spans="3:15" x14ac:dyDescent="0.35">
      <c r="C56" s="2"/>
      <c r="D56"/>
      <c r="E56"/>
      <c r="F56"/>
      <c r="G56"/>
      <c r="H56"/>
      <c r="I56"/>
      <c r="J56"/>
      <c r="K56"/>
      <c r="L56"/>
      <c r="M56"/>
      <c r="N56"/>
      <c r="O56"/>
    </row>
    <row r="57" spans="3:15" x14ac:dyDescent="0.35">
      <c r="C57" s="2"/>
      <c r="D57"/>
      <c r="E57"/>
      <c r="F57"/>
      <c r="G57"/>
      <c r="H57"/>
      <c r="I57"/>
      <c r="J57"/>
      <c r="K57"/>
      <c r="L57"/>
      <c r="M57"/>
      <c r="N57"/>
      <c r="O57"/>
    </row>
    <row r="58" spans="3:15" x14ac:dyDescent="0.35">
      <c r="C58" s="2"/>
      <c r="D58"/>
      <c r="E58"/>
      <c r="F58"/>
      <c r="G58"/>
      <c r="H58"/>
      <c r="I58"/>
    </row>
    <row r="59" spans="3:15" x14ac:dyDescent="0.35">
      <c r="C59" s="2"/>
      <c r="D59"/>
      <c r="E59"/>
      <c r="F59"/>
      <c r="G59"/>
      <c r="H59"/>
      <c r="I59"/>
    </row>
    <row r="60" spans="3:15" x14ac:dyDescent="0.35">
      <c r="C60" s="2"/>
      <c r="D60" s="1"/>
      <c r="E60"/>
      <c r="F60"/>
      <c r="G60"/>
      <c r="H60"/>
      <c r="I60"/>
    </row>
    <row r="61" spans="3:15" x14ac:dyDescent="0.35">
      <c r="C61" s="2"/>
      <c r="D61" s="1"/>
      <c r="E61"/>
      <c r="F61"/>
      <c r="G61"/>
      <c r="H61"/>
      <c r="I61"/>
    </row>
    <row r="62" spans="3:15" x14ac:dyDescent="0.35">
      <c r="C62" s="2"/>
      <c r="D62" s="1"/>
      <c r="E62"/>
      <c r="F62"/>
      <c r="G62"/>
      <c r="H62"/>
      <c r="I62"/>
    </row>
    <row r="63" spans="3:15" x14ac:dyDescent="0.35">
      <c r="C63" s="2"/>
      <c r="D63" s="1"/>
      <c r="E63"/>
      <c r="F63"/>
      <c r="G63"/>
      <c r="H63"/>
      <c r="I63"/>
    </row>
    <row r="64" spans="3:15" x14ac:dyDescent="0.35">
      <c r="C64" s="2"/>
      <c r="D64" s="1"/>
      <c r="E64"/>
      <c r="F64"/>
      <c r="G64"/>
      <c r="H64"/>
      <c r="I64"/>
    </row>
    <row r="65" spans="3:9" x14ac:dyDescent="0.35">
      <c r="C65" s="2"/>
      <c r="D65" s="1"/>
      <c r="E65"/>
      <c r="F65"/>
      <c r="G65"/>
      <c r="H65"/>
      <c r="I65"/>
    </row>
    <row r="66" spans="3:9" x14ac:dyDescent="0.35">
      <c r="C66" s="2"/>
      <c r="D66" s="1"/>
      <c r="E66"/>
      <c r="F66"/>
      <c r="G66"/>
      <c r="H66"/>
      <c r="I66"/>
    </row>
    <row r="67" spans="3:9" x14ac:dyDescent="0.35">
      <c r="C67" s="2"/>
      <c r="D67" s="1"/>
      <c r="E67"/>
      <c r="F67"/>
      <c r="G67"/>
      <c r="H67"/>
      <c r="I67"/>
    </row>
    <row r="68" spans="3:9" x14ac:dyDescent="0.35">
      <c r="C68" s="2"/>
      <c r="D68" s="1"/>
      <c r="E68"/>
      <c r="F68"/>
      <c r="G68"/>
      <c r="H68"/>
      <c r="I68"/>
    </row>
    <row r="69" spans="3:9" x14ac:dyDescent="0.35">
      <c r="C69" s="2"/>
      <c r="D69" s="1"/>
      <c r="E69"/>
      <c r="F69"/>
      <c r="G69"/>
      <c r="H69"/>
      <c r="I69"/>
    </row>
    <row r="70" spans="3:9" x14ac:dyDescent="0.35">
      <c r="C70" s="2"/>
      <c r="D70" s="1"/>
      <c r="E70"/>
      <c r="F70"/>
      <c r="G70"/>
      <c r="H70"/>
      <c r="I70"/>
    </row>
    <row r="71" spans="3:9" x14ac:dyDescent="0.35">
      <c r="C71" s="2"/>
      <c r="D71" s="1"/>
      <c r="E71"/>
      <c r="F71"/>
      <c r="G71"/>
      <c r="H71"/>
      <c r="I71"/>
    </row>
    <row r="72" spans="3:9" x14ac:dyDescent="0.35">
      <c r="C72" s="2"/>
      <c r="D72" s="1"/>
      <c r="E72"/>
      <c r="F72"/>
      <c r="G72"/>
      <c r="H72"/>
      <c r="I72"/>
    </row>
    <row r="73" spans="3:9" x14ac:dyDescent="0.35">
      <c r="C73" s="2"/>
      <c r="D73" s="1"/>
      <c r="E73"/>
      <c r="F73"/>
      <c r="G73"/>
      <c r="H73"/>
      <c r="I73"/>
    </row>
    <row r="74" spans="3:9" x14ac:dyDescent="0.35">
      <c r="C74" s="2"/>
      <c r="D74" s="1"/>
      <c r="E74"/>
      <c r="F74"/>
      <c r="G74"/>
      <c r="H74"/>
      <c r="I74"/>
    </row>
    <row r="75" spans="3:9" x14ac:dyDescent="0.35">
      <c r="C75" s="2"/>
      <c r="D75" s="1"/>
      <c r="E75"/>
      <c r="F75"/>
      <c r="G75"/>
      <c r="H75"/>
      <c r="I75"/>
    </row>
  </sheetData>
  <mergeCells count="50">
    <mergeCell ref="I4:I5"/>
    <mergeCell ref="J4:J5"/>
    <mergeCell ref="K4:K5"/>
    <mergeCell ref="A3:A5"/>
    <mergeCell ref="B3:B5"/>
    <mergeCell ref="C3:C5"/>
    <mergeCell ref="D3:D5"/>
    <mergeCell ref="F3:N3"/>
    <mergeCell ref="F4:F5"/>
    <mergeCell ref="G4:G5"/>
    <mergeCell ref="H4:H5"/>
    <mergeCell ref="E3:E5"/>
    <mergeCell ref="C41:E41"/>
    <mergeCell ref="F41:H41"/>
    <mergeCell ref="C42:E42"/>
    <mergeCell ref="F42:H42"/>
    <mergeCell ref="C38:E38"/>
    <mergeCell ref="F38:H38"/>
    <mergeCell ref="C39:E39"/>
    <mergeCell ref="F39:H39"/>
    <mergeCell ref="C40:E40"/>
    <mergeCell ref="F40:H40"/>
    <mergeCell ref="B48:E48"/>
    <mergeCell ref="F48:H48"/>
    <mergeCell ref="C36:E36"/>
    <mergeCell ref="F36:H36"/>
    <mergeCell ref="C37:E37"/>
    <mergeCell ref="F37:H37"/>
    <mergeCell ref="C43:E43"/>
    <mergeCell ref="F44:H44"/>
    <mergeCell ref="F43:H43"/>
    <mergeCell ref="C44:E44"/>
    <mergeCell ref="C45:E45"/>
    <mergeCell ref="F45:H45"/>
    <mergeCell ref="A1:Q1"/>
    <mergeCell ref="A2:Q2"/>
    <mergeCell ref="C46:E46"/>
    <mergeCell ref="F46:H46"/>
    <mergeCell ref="B47:E47"/>
    <mergeCell ref="F47:H47"/>
    <mergeCell ref="B33:E33"/>
    <mergeCell ref="B34:B35"/>
    <mergeCell ref="C34:E35"/>
    <mergeCell ref="F34:H34"/>
    <mergeCell ref="F35:H35"/>
    <mergeCell ref="P29:Q29"/>
    <mergeCell ref="M29:O29"/>
    <mergeCell ref="F27:N27"/>
    <mergeCell ref="P3:Q3"/>
    <mergeCell ref="P4:Q4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6" zoomScale="77" zoomScaleNormal="77" workbookViewId="0">
      <selection activeCell="M62" sqref="M62"/>
    </sheetView>
  </sheetViews>
  <sheetFormatPr defaultRowHeight="23.25" x14ac:dyDescent="0.35"/>
  <cols>
    <col min="1" max="1" width="7.140625" style="3" customWidth="1"/>
    <col min="2" max="2" width="43.140625" style="3" customWidth="1"/>
    <col min="3" max="3" width="10.28515625" style="3" customWidth="1"/>
    <col min="4" max="5" width="15.5703125" style="4" customWidth="1"/>
    <col min="6" max="6" width="9.85546875" style="3" customWidth="1"/>
    <col min="7" max="9" width="9.140625" style="3"/>
    <col min="10" max="10" width="11.140625" style="3" bestFit="1" customWidth="1"/>
    <col min="11" max="11" width="9.140625" style="3"/>
    <col min="12" max="12" width="13.28515625" style="3" customWidth="1"/>
    <col min="13" max="13" width="13.140625" style="3" customWidth="1"/>
    <col min="14" max="14" width="13.85546875" style="2" customWidth="1"/>
    <col min="15" max="15" width="10.7109375" style="1" customWidth="1"/>
    <col min="16" max="16" width="17.28515625" customWidth="1"/>
    <col min="17" max="17" width="20.28515625" customWidth="1"/>
  </cols>
  <sheetData>
    <row r="1" spans="1:17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5" customFormat="1" ht="26.25" x14ac:dyDescent="0.4">
      <c r="A2" s="55" t="s">
        <v>105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8" t="s">
        <v>112</v>
      </c>
      <c r="F3" s="57" t="s">
        <v>100</v>
      </c>
      <c r="G3" s="57"/>
      <c r="H3" s="57"/>
      <c r="I3" s="57"/>
      <c r="J3" s="57"/>
      <c r="K3" s="57"/>
      <c r="L3" s="57"/>
      <c r="M3" s="57"/>
      <c r="N3" s="57"/>
      <c r="O3" s="38"/>
      <c r="P3" s="71" t="s">
        <v>108</v>
      </c>
      <c r="Q3" s="71"/>
    </row>
    <row r="4" spans="1:17" s="5" customFormat="1" ht="21" x14ac:dyDescent="0.35">
      <c r="A4" s="56"/>
      <c r="B4" s="56"/>
      <c r="C4" s="57"/>
      <c r="D4" s="57"/>
      <c r="E4" s="59"/>
      <c r="F4" s="53" t="s">
        <v>94</v>
      </c>
      <c r="G4" s="53" t="s">
        <v>99</v>
      </c>
      <c r="H4" s="53" t="s">
        <v>98</v>
      </c>
      <c r="I4" s="53" t="s">
        <v>97</v>
      </c>
      <c r="J4" s="53" t="s">
        <v>96</v>
      </c>
      <c r="K4" s="53" t="s">
        <v>95</v>
      </c>
      <c r="L4" s="20" t="s">
        <v>94</v>
      </c>
      <c r="M4" s="20" t="s">
        <v>93</v>
      </c>
      <c r="N4" s="20" t="s">
        <v>92</v>
      </c>
      <c r="O4" s="39" t="s">
        <v>91</v>
      </c>
      <c r="P4" s="72" t="s">
        <v>109</v>
      </c>
      <c r="Q4" s="72"/>
    </row>
    <row r="5" spans="1:17" s="5" customFormat="1" ht="18.75" customHeight="1" x14ac:dyDescent="0.35">
      <c r="A5" s="56"/>
      <c r="B5" s="56"/>
      <c r="C5" s="57"/>
      <c r="D5" s="57"/>
      <c r="E5" s="60"/>
      <c r="F5" s="53"/>
      <c r="G5" s="53"/>
      <c r="H5" s="53"/>
      <c r="I5" s="53"/>
      <c r="J5" s="53"/>
      <c r="K5" s="53"/>
      <c r="L5" s="18" t="s">
        <v>90</v>
      </c>
      <c r="M5" s="18" t="s">
        <v>89</v>
      </c>
      <c r="N5" s="18" t="s">
        <v>88</v>
      </c>
      <c r="O5" s="40" t="s">
        <v>87</v>
      </c>
      <c r="P5" s="31" t="s">
        <v>110</v>
      </c>
      <c r="Q5" s="31" t="s">
        <v>126</v>
      </c>
    </row>
    <row r="6" spans="1:17" s="15" customFormat="1" ht="21" x14ac:dyDescent="0.35">
      <c r="A6" s="7">
        <v>1</v>
      </c>
      <c r="B6" s="13" t="s">
        <v>71</v>
      </c>
      <c r="C6" s="7" t="s">
        <v>60</v>
      </c>
      <c r="D6" s="7" t="s">
        <v>0</v>
      </c>
      <c r="E6" s="36" t="s">
        <v>113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7"/>
      <c r="L6" s="7"/>
      <c r="M6" s="7"/>
      <c r="N6" s="14"/>
      <c r="O6" s="6">
        <f>SUM(F6:N6)</f>
        <v>5</v>
      </c>
      <c r="P6" s="29">
        <f>SUM(O6*2)</f>
        <v>10</v>
      </c>
      <c r="Q6" s="32">
        <v>10</v>
      </c>
    </row>
    <row r="7" spans="1:17" s="15" customFormat="1" ht="21" x14ac:dyDescent="0.35">
      <c r="A7" s="7">
        <v>2</v>
      </c>
      <c r="B7" s="13" t="s">
        <v>70</v>
      </c>
      <c r="C7" s="7" t="s">
        <v>60</v>
      </c>
      <c r="D7" s="7" t="s">
        <v>0</v>
      </c>
      <c r="E7" s="36" t="s">
        <v>113</v>
      </c>
      <c r="F7" s="7"/>
      <c r="G7" s="7"/>
      <c r="H7" s="7"/>
      <c r="I7" s="7"/>
      <c r="J7" s="12">
        <v>1</v>
      </c>
      <c r="K7" s="7"/>
      <c r="L7" s="7"/>
      <c r="M7" s="7"/>
      <c r="N7" s="14"/>
      <c r="O7" s="6">
        <f t="shared" ref="O7:O38" si="0">SUM(F7:N7)</f>
        <v>1</v>
      </c>
      <c r="P7" s="29">
        <f t="shared" ref="P7:P26" si="1">SUM(O7*2)</f>
        <v>2</v>
      </c>
      <c r="Q7" s="33"/>
    </row>
    <row r="8" spans="1:17" s="15" customFormat="1" ht="21" x14ac:dyDescent="0.35">
      <c r="A8" s="7">
        <v>3</v>
      </c>
      <c r="B8" s="13" t="s">
        <v>69</v>
      </c>
      <c r="C8" s="7" t="s">
        <v>60</v>
      </c>
      <c r="D8" s="7" t="s">
        <v>0</v>
      </c>
      <c r="E8" s="36" t="s">
        <v>113</v>
      </c>
      <c r="F8" s="12">
        <v>1</v>
      </c>
      <c r="G8" s="12">
        <v>1</v>
      </c>
      <c r="H8" s="12">
        <v>1</v>
      </c>
      <c r="I8" s="7"/>
      <c r="J8" s="7"/>
      <c r="K8" s="7"/>
      <c r="L8" s="7"/>
      <c r="M8" s="7"/>
      <c r="N8" s="14"/>
      <c r="O8" s="6">
        <f t="shared" si="0"/>
        <v>3</v>
      </c>
      <c r="P8" s="29">
        <f t="shared" si="1"/>
        <v>6</v>
      </c>
      <c r="Q8" s="33"/>
    </row>
    <row r="9" spans="1:17" s="15" customFormat="1" ht="21" x14ac:dyDescent="0.35">
      <c r="A9" s="7">
        <v>4</v>
      </c>
      <c r="B9" s="13" t="s">
        <v>68</v>
      </c>
      <c r="C9" s="7" t="s">
        <v>60</v>
      </c>
      <c r="D9" s="7" t="s">
        <v>0</v>
      </c>
      <c r="E9" s="36" t="s">
        <v>113</v>
      </c>
      <c r="F9" s="12">
        <v>1</v>
      </c>
      <c r="G9" s="12">
        <v>1</v>
      </c>
      <c r="H9" s="12">
        <v>1</v>
      </c>
      <c r="I9" s="7"/>
      <c r="J9" s="7"/>
      <c r="K9" s="7"/>
      <c r="L9" s="7"/>
      <c r="M9" s="7"/>
      <c r="N9" s="14"/>
      <c r="O9" s="6">
        <f t="shared" si="0"/>
        <v>3</v>
      </c>
      <c r="P9" s="29">
        <f t="shared" si="1"/>
        <v>6</v>
      </c>
      <c r="Q9" s="33"/>
    </row>
    <row r="10" spans="1:17" s="15" customFormat="1" ht="21" x14ac:dyDescent="0.35">
      <c r="A10" s="7">
        <v>5</v>
      </c>
      <c r="B10" s="13" t="s">
        <v>67</v>
      </c>
      <c r="C10" s="7" t="s">
        <v>60</v>
      </c>
      <c r="D10" s="7" t="s">
        <v>0</v>
      </c>
      <c r="E10" s="36" t="s">
        <v>113</v>
      </c>
      <c r="F10" s="12">
        <v>1</v>
      </c>
      <c r="G10" s="12">
        <v>1</v>
      </c>
      <c r="H10" s="7"/>
      <c r="I10" s="7"/>
      <c r="J10" s="7"/>
      <c r="K10" s="7"/>
      <c r="L10" s="7"/>
      <c r="M10" s="7"/>
      <c r="N10" s="14"/>
      <c r="O10" s="6">
        <f t="shared" si="0"/>
        <v>2</v>
      </c>
      <c r="P10" s="29">
        <f t="shared" si="1"/>
        <v>4</v>
      </c>
      <c r="Q10" s="33"/>
    </row>
    <row r="11" spans="1:17" s="15" customFormat="1" ht="21" x14ac:dyDescent="0.35">
      <c r="A11" s="7">
        <v>6</v>
      </c>
      <c r="B11" s="13" t="s">
        <v>66</v>
      </c>
      <c r="C11" s="7" t="s">
        <v>60</v>
      </c>
      <c r="D11" s="7" t="s">
        <v>0</v>
      </c>
      <c r="E11" s="36" t="s">
        <v>113</v>
      </c>
      <c r="F11" s="12">
        <v>1</v>
      </c>
      <c r="G11" s="12">
        <v>1</v>
      </c>
      <c r="H11" s="7"/>
      <c r="I11" s="7"/>
      <c r="J11" s="7"/>
      <c r="K11" s="7"/>
      <c r="L11" s="7"/>
      <c r="M11" s="7"/>
      <c r="N11" s="14"/>
      <c r="O11" s="6">
        <f t="shared" si="0"/>
        <v>2</v>
      </c>
      <c r="P11" s="29">
        <f t="shared" si="1"/>
        <v>4</v>
      </c>
      <c r="Q11" s="33"/>
    </row>
    <row r="12" spans="1:17" s="15" customFormat="1" ht="21" x14ac:dyDescent="0.35">
      <c r="A12" s="7">
        <v>7</v>
      </c>
      <c r="B12" s="13" t="s">
        <v>65</v>
      </c>
      <c r="C12" s="7" t="s">
        <v>60</v>
      </c>
      <c r="D12" s="7" t="s">
        <v>0</v>
      </c>
      <c r="E12" s="36" t="s">
        <v>113</v>
      </c>
      <c r="F12" s="12">
        <v>1</v>
      </c>
      <c r="G12" s="12">
        <v>1</v>
      </c>
      <c r="H12" s="7"/>
      <c r="I12" s="12">
        <v>1</v>
      </c>
      <c r="J12" s="12">
        <v>1</v>
      </c>
      <c r="K12" s="12">
        <v>1</v>
      </c>
      <c r="L12" s="7"/>
      <c r="M12" s="7"/>
      <c r="N12" s="14"/>
      <c r="O12" s="6">
        <f t="shared" si="0"/>
        <v>5</v>
      </c>
      <c r="P12" s="29">
        <f t="shared" si="1"/>
        <v>10</v>
      </c>
      <c r="Q12" s="33"/>
    </row>
    <row r="13" spans="1:17" s="15" customFormat="1" ht="21" x14ac:dyDescent="0.35">
      <c r="A13" s="7">
        <v>8</v>
      </c>
      <c r="B13" s="13" t="s">
        <v>64</v>
      </c>
      <c r="C13" s="7" t="s">
        <v>60</v>
      </c>
      <c r="D13" s="7" t="s">
        <v>0</v>
      </c>
      <c r="E13" s="36" t="s">
        <v>113</v>
      </c>
      <c r="F13" s="7"/>
      <c r="G13" s="7"/>
      <c r="H13" s="7"/>
      <c r="I13" s="12">
        <v>1</v>
      </c>
      <c r="J13" s="7"/>
      <c r="K13" s="7"/>
      <c r="L13" s="7"/>
      <c r="M13" s="7"/>
      <c r="N13" s="14"/>
      <c r="O13" s="6">
        <f t="shared" si="0"/>
        <v>1</v>
      </c>
      <c r="P13" s="29">
        <f t="shared" si="1"/>
        <v>2</v>
      </c>
      <c r="Q13" s="33"/>
    </row>
    <row r="14" spans="1:17" s="15" customFormat="1" ht="21" x14ac:dyDescent="0.35">
      <c r="A14" s="7">
        <v>9</v>
      </c>
      <c r="B14" s="13" t="s">
        <v>63</v>
      </c>
      <c r="C14" s="7" t="s">
        <v>60</v>
      </c>
      <c r="D14" s="7" t="s">
        <v>0</v>
      </c>
      <c r="E14" s="36" t="s">
        <v>113</v>
      </c>
      <c r="F14" s="16"/>
      <c r="G14" s="16"/>
      <c r="H14" s="12">
        <v>1</v>
      </c>
      <c r="I14" s="16"/>
      <c r="J14" s="16"/>
      <c r="K14" s="16"/>
      <c r="L14" s="16"/>
      <c r="M14" s="16"/>
      <c r="N14" s="14"/>
      <c r="O14" s="6">
        <f t="shared" si="0"/>
        <v>1</v>
      </c>
      <c r="P14" s="29">
        <f t="shared" si="1"/>
        <v>2</v>
      </c>
      <c r="Q14" s="33"/>
    </row>
    <row r="15" spans="1:17" s="15" customFormat="1" ht="21" x14ac:dyDescent="0.35">
      <c r="A15" s="7">
        <v>10</v>
      </c>
      <c r="B15" s="13" t="s">
        <v>62</v>
      </c>
      <c r="C15" s="7" t="s">
        <v>60</v>
      </c>
      <c r="D15" s="7" t="s">
        <v>0</v>
      </c>
      <c r="E15" s="36" t="s">
        <v>113</v>
      </c>
      <c r="F15" s="7"/>
      <c r="G15" s="12">
        <v>1</v>
      </c>
      <c r="H15" s="7"/>
      <c r="I15" s="7"/>
      <c r="J15" s="7"/>
      <c r="K15" s="7"/>
      <c r="L15" s="7"/>
      <c r="M15" s="7"/>
      <c r="N15" s="14"/>
      <c r="O15" s="6">
        <f t="shared" si="0"/>
        <v>1</v>
      </c>
      <c r="P15" s="29">
        <f t="shared" si="1"/>
        <v>2</v>
      </c>
      <c r="Q15" s="33"/>
    </row>
    <row r="16" spans="1:17" s="15" customFormat="1" ht="21" x14ac:dyDescent="0.35">
      <c r="A16" s="7">
        <v>11</v>
      </c>
      <c r="B16" s="13" t="s">
        <v>61</v>
      </c>
      <c r="C16" s="7" t="s">
        <v>60</v>
      </c>
      <c r="D16" s="7" t="s">
        <v>0</v>
      </c>
      <c r="E16" s="36" t="s">
        <v>113</v>
      </c>
      <c r="F16" s="12">
        <v>1</v>
      </c>
      <c r="G16" s="12">
        <v>1</v>
      </c>
      <c r="H16" s="7"/>
      <c r="I16" s="7"/>
      <c r="J16" s="7"/>
      <c r="K16" s="7"/>
      <c r="L16" s="7"/>
      <c r="M16" s="7"/>
      <c r="N16" s="14"/>
      <c r="O16" s="6">
        <f t="shared" si="0"/>
        <v>2</v>
      </c>
      <c r="P16" s="29">
        <f t="shared" si="1"/>
        <v>4</v>
      </c>
      <c r="Q16" s="33"/>
    </row>
    <row r="17" spans="1:17" s="15" customFormat="1" ht="21" x14ac:dyDescent="0.35">
      <c r="A17" s="7">
        <v>12</v>
      </c>
      <c r="B17" s="13" t="s">
        <v>39</v>
      </c>
      <c r="C17" s="7" t="s">
        <v>9</v>
      </c>
      <c r="D17" s="7" t="s">
        <v>0</v>
      </c>
      <c r="E17" s="36" t="s">
        <v>113</v>
      </c>
      <c r="F17" s="12">
        <v>1</v>
      </c>
      <c r="G17" s="12">
        <v>1</v>
      </c>
      <c r="H17" s="7"/>
      <c r="I17" s="7"/>
      <c r="J17" s="7"/>
      <c r="K17" s="7"/>
      <c r="L17" s="7"/>
      <c r="M17" s="7"/>
      <c r="N17" s="14"/>
      <c r="O17" s="6">
        <f t="shared" si="0"/>
        <v>2</v>
      </c>
      <c r="P17" s="29">
        <f t="shared" si="1"/>
        <v>4</v>
      </c>
      <c r="Q17" s="33"/>
    </row>
    <row r="18" spans="1:17" s="15" customFormat="1" ht="21" x14ac:dyDescent="0.35">
      <c r="A18" s="7">
        <v>13</v>
      </c>
      <c r="B18" s="13" t="s">
        <v>38</v>
      </c>
      <c r="C18" s="7" t="s">
        <v>9</v>
      </c>
      <c r="D18" s="7" t="s">
        <v>0</v>
      </c>
      <c r="E18" s="36" t="s">
        <v>113</v>
      </c>
      <c r="F18" s="7"/>
      <c r="G18" s="7"/>
      <c r="H18" s="12">
        <v>1</v>
      </c>
      <c r="I18" s="7"/>
      <c r="J18" s="7"/>
      <c r="K18" s="7"/>
      <c r="L18" s="7"/>
      <c r="M18" s="7"/>
      <c r="N18" s="14"/>
      <c r="O18" s="6">
        <f t="shared" si="0"/>
        <v>1</v>
      </c>
      <c r="P18" s="29">
        <f t="shared" si="1"/>
        <v>2</v>
      </c>
      <c r="Q18" s="33"/>
    </row>
    <row r="19" spans="1:17" s="15" customFormat="1" ht="21" x14ac:dyDescent="0.35">
      <c r="A19" s="7">
        <v>14</v>
      </c>
      <c r="B19" s="13" t="s">
        <v>37</v>
      </c>
      <c r="C19" s="7" t="s">
        <v>9</v>
      </c>
      <c r="D19" s="7" t="s">
        <v>0</v>
      </c>
      <c r="E19" s="36" t="s">
        <v>113</v>
      </c>
      <c r="F19" s="12">
        <v>1</v>
      </c>
      <c r="G19" s="12">
        <v>1</v>
      </c>
      <c r="H19" s="12">
        <v>1</v>
      </c>
      <c r="I19" s="7"/>
      <c r="J19" s="7"/>
      <c r="K19" s="7"/>
      <c r="L19" s="7"/>
      <c r="M19" s="7"/>
      <c r="N19" s="14"/>
      <c r="O19" s="6">
        <f t="shared" si="0"/>
        <v>3</v>
      </c>
      <c r="P19" s="29">
        <f t="shared" si="1"/>
        <v>6</v>
      </c>
      <c r="Q19" s="33"/>
    </row>
    <row r="20" spans="1:17" s="15" customFormat="1" ht="21" x14ac:dyDescent="0.35">
      <c r="A20" s="7">
        <v>15</v>
      </c>
      <c r="B20" s="13" t="s">
        <v>36</v>
      </c>
      <c r="C20" s="7" t="s">
        <v>9</v>
      </c>
      <c r="D20" s="7" t="s">
        <v>0</v>
      </c>
      <c r="E20" s="36" t="s">
        <v>113</v>
      </c>
      <c r="F20" s="12">
        <v>1</v>
      </c>
      <c r="G20" s="12">
        <v>1</v>
      </c>
      <c r="H20" s="7"/>
      <c r="I20" s="7"/>
      <c r="J20" s="7"/>
      <c r="K20" s="7"/>
      <c r="L20" s="7"/>
      <c r="M20" s="7"/>
      <c r="N20" s="14"/>
      <c r="O20" s="6">
        <f t="shared" si="0"/>
        <v>2</v>
      </c>
      <c r="P20" s="29">
        <f t="shared" si="1"/>
        <v>4</v>
      </c>
      <c r="Q20" s="33"/>
    </row>
    <row r="21" spans="1:17" s="15" customFormat="1" ht="21" x14ac:dyDescent="0.35">
      <c r="A21" s="7">
        <v>16</v>
      </c>
      <c r="B21" s="13" t="s">
        <v>35</v>
      </c>
      <c r="C21" s="7" t="s">
        <v>9</v>
      </c>
      <c r="D21" s="7" t="s">
        <v>0</v>
      </c>
      <c r="E21" s="36" t="s">
        <v>113</v>
      </c>
      <c r="F21" s="12">
        <v>1</v>
      </c>
      <c r="G21" s="7"/>
      <c r="H21" s="7"/>
      <c r="I21" s="7"/>
      <c r="J21" s="7"/>
      <c r="K21" s="7"/>
      <c r="L21" s="7"/>
      <c r="M21" s="7"/>
      <c r="N21" s="14"/>
      <c r="O21" s="6">
        <f t="shared" si="0"/>
        <v>1</v>
      </c>
      <c r="P21" s="29">
        <f t="shared" si="1"/>
        <v>2</v>
      </c>
      <c r="Q21" s="33"/>
    </row>
    <row r="22" spans="1:17" s="15" customFormat="1" ht="21" x14ac:dyDescent="0.35">
      <c r="A22" s="7">
        <v>17</v>
      </c>
      <c r="B22" s="13" t="s">
        <v>34</v>
      </c>
      <c r="C22" s="7" t="s">
        <v>9</v>
      </c>
      <c r="D22" s="7" t="s">
        <v>0</v>
      </c>
      <c r="E22" s="36" t="s">
        <v>113</v>
      </c>
      <c r="F22" s="12">
        <v>1</v>
      </c>
      <c r="G22" s="14"/>
      <c r="H22" s="14"/>
      <c r="I22" s="14"/>
      <c r="J22" s="14"/>
      <c r="K22" s="14"/>
      <c r="L22" s="14"/>
      <c r="M22" s="14"/>
      <c r="N22" s="14"/>
      <c r="O22" s="6">
        <f t="shared" si="0"/>
        <v>1</v>
      </c>
      <c r="P22" s="29">
        <f t="shared" si="1"/>
        <v>2</v>
      </c>
      <c r="Q22" s="33"/>
    </row>
    <row r="23" spans="1:17" s="15" customFormat="1" ht="21" x14ac:dyDescent="0.35">
      <c r="A23" s="7">
        <v>18</v>
      </c>
      <c r="B23" s="13" t="s">
        <v>33</v>
      </c>
      <c r="C23" s="7" t="s">
        <v>9</v>
      </c>
      <c r="D23" s="7" t="s">
        <v>0</v>
      </c>
      <c r="E23" s="36" t="s">
        <v>113</v>
      </c>
      <c r="F23" s="12">
        <v>1</v>
      </c>
      <c r="G23" s="7"/>
      <c r="H23" s="7"/>
      <c r="I23" s="7"/>
      <c r="J23" s="7"/>
      <c r="K23" s="7"/>
      <c r="L23" s="7"/>
      <c r="M23" s="7"/>
      <c r="N23" s="14"/>
      <c r="O23" s="6">
        <f t="shared" si="0"/>
        <v>1</v>
      </c>
      <c r="P23" s="29">
        <f t="shared" si="1"/>
        <v>2</v>
      </c>
      <c r="Q23" s="33"/>
    </row>
    <row r="24" spans="1:17" s="15" customFormat="1" ht="21" x14ac:dyDescent="0.35">
      <c r="A24" s="7">
        <v>19</v>
      </c>
      <c r="B24" s="13" t="s">
        <v>32</v>
      </c>
      <c r="C24" s="7" t="s">
        <v>9</v>
      </c>
      <c r="D24" s="7" t="s">
        <v>0</v>
      </c>
      <c r="E24" s="36" t="s">
        <v>113</v>
      </c>
      <c r="F24" s="12">
        <v>1</v>
      </c>
      <c r="G24" s="12">
        <v>1</v>
      </c>
      <c r="H24" s="12">
        <v>1</v>
      </c>
      <c r="I24" s="7"/>
      <c r="J24" s="7"/>
      <c r="K24" s="7"/>
      <c r="L24" s="7"/>
      <c r="M24" s="7"/>
      <c r="N24" s="14"/>
      <c r="O24" s="6">
        <f t="shared" si="0"/>
        <v>3</v>
      </c>
      <c r="P24" s="29">
        <f t="shared" si="1"/>
        <v>6</v>
      </c>
      <c r="Q24" s="33"/>
    </row>
    <row r="25" spans="1:17" s="15" customFormat="1" ht="21" x14ac:dyDescent="0.35">
      <c r="A25" s="7">
        <v>20</v>
      </c>
      <c r="B25" s="13" t="s">
        <v>31</v>
      </c>
      <c r="C25" s="7" t="s">
        <v>9</v>
      </c>
      <c r="D25" s="7" t="s">
        <v>0</v>
      </c>
      <c r="E25" s="36" t="s">
        <v>113</v>
      </c>
      <c r="F25" s="12">
        <v>1</v>
      </c>
      <c r="G25" s="12">
        <v>1</v>
      </c>
      <c r="H25" s="12">
        <v>1</v>
      </c>
      <c r="I25" s="7"/>
      <c r="J25" s="7"/>
      <c r="K25" s="7"/>
      <c r="L25" s="7"/>
      <c r="M25" s="7"/>
      <c r="N25" s="14"/>
      <c r="O25" s="6">
        <f t="shared" si="0"/>
        <v>3</v>
      </c>
      <c r="P25" s="29">
        <f t="shared" si="1"/>
        <v>6</v>
      </c>
      <c r="Q25" s="33"/>
    </row>
    <row r="26" spans="1:17" s="15" customFormat="1" ht="21" x14ac:dyDescent="0.35">
      <c r="A26" s="7">
        <v>21</v>
      </c>
      <c r="B26" s="13" t="s">
        <v>30</v>
      </c>
      <c r="C26" s="7" t="s">
        <v>9</v>
      </c>
      <c r="D26" s="7" t="s">
        <v>0</v>
      </c>
      <c r="E26" s="36" t="s">
        <v>113</v>
      </c>
      <c r="F26" s="12">
        <v>1</v>
      </c>
      <c r="G26" s="7"/>
      <c r="H26" s="7"/>
      <c r="I26" s="7"/>
      <c r="J26" s="7"/>
      <c r="K26" s="7"/>
      <c r="L26" s="7"/>
      <c r="M26" s="7"/>
      <c r="N26" s="14"/>
      <c r="O26" s="6">
        <f t="shared" si="0"/>
        <v>1</v>
      </c>
      <c r="P26" s="29">
        <f t="shared" si="1"/>
        <v>2</v>
      </c>
      <c r="Q26" s="33"/>
    </row>
    <row r="27" spans="1:17" s="15" customFormat="1" ht="21" x14ac:dyDescent="0.35">
      <c r="A27" s="7">
        <v>22</v>
      </c>
      <c r="B27" s="13" t="s">
        <v>29</v>
      </c>
      <c r="C27" s="7" t="s">
        <v>9</v>
      </c>
      <c r="D27" s="7" t="s">
        <v>0</v>
      </c>
      <c r="E27" s="36" t="s">
        <v>113</v>
      </c>
      <c r="F27" s="12">
        <v>1</v>
      </c>
      <c r="G27" s="12">
        <v>1</v>
      </c>
      <c r="H27" s="12">
        <v>1</v>
      </c>
      <c r="I27" s="7"/>
      <c r="J27" s="7"/>
      <c r="K27" s="7"/>
      <c r="L27" s="7"/>
      <c r="M27" s="7"/>
      <c r="N27" s="14"/>
      <c r="O27" s="6">
        <f t="shared" si="0"/>
        <v>3</v>
      </c>
      <c r="P27" s="30">
        <f t="shared" ref="P27" si="2">SUM(O27*2)</f>
        <v>6</v>
      </c>
      <c r="Q27" s="33"/>
    </row>
    <row r="28" spans="1:17" s="15" customFormat="1" ht="21" x14ac:dyDescent="0.35">
      <c r="A28" s="7">
        <v>23</v>
      </c>
      <c r="B28" s="13" t="s">
        <v>28</v>
      </c>
      <c r="C28" s="7" t="s">
        <v>9</v>
      </c>
      <c r="D28" s="7" t="s">
        <v>0</v>
      </c>
      <c r="E28" s="36" t="s">
        <v>113</v>
      </c>
      <c r="F28" s="12">
        <v>1</v>
      </c>
      <c r="G28" s="7"/>
      <c r="H28" s="7"/>
      <c r="I28" s="12">
        <v>1</v>
      </c>
      <c r="J28" s="12">
        <v>1</v>
      </c>
      <c r="K28" s="7"/>
      <c r="L28" s="7"/>
      <c r="M28" s="7"/>
      <c r="N28" s="14"/>
      <c r="O28" s="6">
        <f t="shared" si="0"/>
        <v>3</v>
      </c>
      <c r="P28" s="30">
        <f t="shared" ref="P28:P42" si="3">SUM(O28*2)</f>
        <v>6</v>
      </c>
      <c r="Q28" s="33"/>
    </row>
    <row r="29" spans="1:17" s="15" customFormat="1" ht="21" x14ac:dyDescent="0.35">
      <c r="A29" s="7">
        <v>24</v>
      </c>
      <c r="B29" s="13" t="s">
        <v>27</v>
      </c>
      <c r="C29" s="7" t="s">
        <v>9</v>
      </c>
      <c r="D29" s="7" t="s">
        <v>0</v>
      </c>
      <c r="E29" s="36" t="s">
        <v>113</v>
      </c>
      <c r="F29" s="7"/>
      <c r="G29" s="7"/>
      <c r="H29" s="7"/>
      <c r="I29" s="12">
        <v>1</v>
      </c>
      <c r="J29" s="12">
        <v>1</v>
      </c>
      <c r="K29" s="7"/>
      <c r="L29" s="7"/>
      <c r="M29" s="7"/>
      <c r="N29" s="14"/>
      <c r="O29" s="6">
        <f t="shared" si="0"/>
        <v>2</v>
      </c>
      <c r="P29" s="30">
        <f t="shared" si="3"/>
        <v>4</v>
      </c>
      <c r="Q29" s="33"/>
    </row>
    <row r="30" spans="1:17" s="15" customFormat="1" ht="21" x14ac:dyDescent="0.35">
      <c r="A30" s="7">
        <v>25</v>
      </c>
      <c r="B30" s="13" t="s">
        <v>26</v>
      </c>
      <c r="C30" s="7" t="s">
        <v>9</v>
      </c>
      <c r="D30" s="7" t="s">
        <v>0</v>
      </c>
      <c r="E30" s="36" t="s">
        <v>113</v>
      </c>
      <c r="F30" s="12">
        <v>1</v>
      </c>
      <c r="G30" s="7"/>
      <c r="H30" s="12">
        <v>1</v>
      </c>
      <c r="I30" s="12">
        <v>1</v>
      </c>
      <c r="J30" s="7"/>
      <c r="K30" s="7"/>
      <c r="L30" s="7"/>
      <c r="M30" s="7"/>
      <c r="N30" s="14"/>
      <c r="O30" s="6">
        <f t="shared" si="0"/>
        <v>3</v>
      </c>
      <c r="P30" s="30">
        <f t="shared" si="3"/>
        <v>6</v>
      </c>
      <c r="Q30" s="33"/>
    </row>
    <row r="31" spans="1:17" s="15" customFormat="1" ht="21" x14ac:dyDescent="0.35">
      <c r="A31" s="7">
        <v>26</v>
      </c>
      <c r="B31" s="13" t="s">
        <v>25</v>
      </c>
      <c r="C31" s="7" t="s">
        <v>9</v>
      </c>
      <c r="D31" s="7" t="s">
        <v>0</v>
      </c>
      <c r="E31" s="36" t="s">
        <v>113</v>
      </c>
      <c r="F31" s="12">
        <v>1</v>
      </c>
      <c r="G31" s="7"/>
      <c r="H31" s="7"/>
      <c r="I31" s="12">
        <v>1</v>
      </c>
      <c r="J31" s="12">
        <v>1</v>
      </c>
      <c r="K31" s="7"/>
      <c r="L31" s="7"/>
      <c r="M31" s="7"/>
      <c r="N31" s="14"/>
      <c r="O31" s="6">
        <f t="shared" si="0"/>
        <v>3</v>
      </c>
      <c r="P31" s="30">
        <f t="shared" si="3"/>
        <v>6</v>
      </c>
      <c r="Q31" s="33"/>
    </row>
    <row r="32" spans="1:17" s="15" customFormat="1" ht="22.5" customHeight="1" x14ac:dyDescent="0.35">
      <c r="A32" s="7">
        <v>27</v>
      </c>
      <c r="B32" s="13" t="s">
        <v>24</v>
      </c>
      <c r="C32" s="7" t="s">
        <v>9</v>
      </c>
      <c r="D32" s="7" t="s">
        <v>0</v>
      </c>
      <c r="E32" s="36" t="s">
        <v>113</v>
      </c>
      <c r="F32" s="7"/>
      <c r="G32" s="12">
        <v>1</v>
      </c>
      <c r="H32" s="7"/>
      <c r="I32" s="7"/>
      <c r="J32" s="7"/>
      <c r="K32" s="7"/>
      <c r="L32" s="7"/>
      <c r="M32" s="7"/>
      <c r="N32" s="14"/>
      <c r="O32" s="6">
        <f t="shared" si="0"/>
        <v>1</v>
      </c>
      <c r="P32" s="30">
        <f t="shared" si="3"/>
        <v>2</v>
      </c>
      <c r="Q32" s="33"/>
    </row>
    <row r="33" spans="1:17" s="15" customFormat="1" ht="21" x14ac:dyDescent="0.35">
      <c r="A33" s="7">
        <v>28</v>
      </c>
      <c r="B33" s="13" t="s">
        <v>23</v>
      </c>
      <c r="C33" s="7" t="s">
        <v>9</v>
      </c>
      <c r="D33" s="7" t="s">
        <v>0</v>
      </c>
      <c r="E33" s="36" t="s">
        <v>113</v>
      </c>
      <c r="F33" s="7"/>
      <c r="G33" s="12">
        <v>1</v>
      </c>
      <c r="H33" s="12">
        <v>1</v>
      </c>
      <c r="I33" s="7"/>
      <c r="J33" s="7"/>
      <c r="K33" s="12">
        <v>1</v>
      </c>
      <c r="L33" s="7"/>
      <c r="M33" s="7"/>
      <c r="N33" s="14"/>
      <c r="O33" s="6">
        <f t="shared" si="0"/>
        <v>3</v>
      </c>
      <c r="P33" s="30">
        <f t="shared" si="3"/>
        <v>6</v>
      </c>
      <c r="Q33" s="33"/>
    </row>
    <row r="34" spans="1:17" s="15" customFormat="1" ht="21" x14ac:dyDescent="0.35">
      <c r="A34" s="7">
        <v>29</v>
      </c>
      <c r="B34" s="13" t="s">
        <v>22</v>
      </c>
      <c r="C34" s="7" t="s">
        <v>9</v>
      </c>
      <c r="D34" s="7" t="s">
        <v>0</v>
      </c>
      <c r="E34" s="36" t="s">
        <v>113</v>
      </c>
      <c r="F34" s="12">
        <v>1</v>
      </c>
      <c r="G34" s="7"/>
      <c r="H34" s="7"/>
      <c r="I34" s="7"/>
      <c r="J34" s="7"/>
      <c r="K34" s="7"/>
      <c r="L34" s="7"/>
      <c r="M34" s="7"/>
      <c r="N34" s="14"/>
      <c r="O34" s="6">
        <f t="shared" si="0"/>
        <v>1</v>
      </c>
      <c r="P34" s="30">
        <f t="shared" si="3"/>
        <v>2</v>
      </c>
      <c r="Q34" s="33"/>
    </row>
    <row r="35" spans="1:17" s="15" customFormat="1" ht="21" x14ac:dyDescent="0.35">
      <c r="A35" s="7">
        <v>30</v>
      </c>
      <c r="B35" s="13" t="s">
        <v>21</v>
      </c>
      <c r="C35" s="7" t="s">
        <v>9</v>
      </c>
      <c r="D35" s="7" t="s">
        <v>0</v>
      </c>
      <c r="E35" s="36" t="s">
        <v>113</v>
      </c>
      <c r="F35" s="12">
        <v>1</v>
      </c>
      <c r="G35" s="7"/>
      <c r="H35" s="12">
        <v>1</v>
      </c>
      <c r="I35" s="7"/>
      <c r="J35" s="7"/>
      <c r="K35" s="7"/>
      <c r="L35" s="7"/>
      <c r="M35" s="7"/>
      <c r="N35" s="14"/>
      <c r="O35" s="6">
        <f t="shared" si="0"/>
        <v>2</v>
      </c>
      <c r="P35" s="30">
        <f t="shared" si="3"/>
        <v>4</v>
      </c>
      <c r="Q35" s="33"/>
    </row>
    <row r="36" spans="1:17" s="15" customFormat="1" ht="21" x14ac:dyDescent="0.35">
      <c r="A36" s="7">
        <v>31</v>
      </c>
      <c r="B36" s="13" t="s">
        <v>20</v>
      </c>
      <c r="C36" s="7" t="s">
        <v>9</v>
      </c>
      <c r="D36" s="7" t="s">
        <v>0</v>
      </c>
      <c r="E36" s="36" t="s">
        <v>113</v>
      </c>
      <c r="F36" s="12">
        <v>1</v>
      </c>
      <c r="G36" s="12">
        <v>1</v>
      </c>
      <c r="H36" s="7"/>
      <c r="I36" s="7"/>
      <c r="J36" s="7"/>
      <c r="K36" s="12">
        <v>1</v>
      </c>
      <c r="L36" s="7"/>
      <c r="M36" s="7"/>
      <c r="N36" s="14"/>
      <c r="O36" s="6">
        <f t="shared" si="0"/>
        <v>3</v>
      </c>
      <c r="P36" s="30">
        <f t="shared" si="3"/>
        <v>6</v>
      </c>
      <c r="Q36" s="33"/>
    </row>
    <row r="37" spans="1:17" s="11" customFormat="1" ht="21" x14ac:dyDescent="0.35">
      <c r="A37" s="36">
        <v>32</v>
      </c>
      <c r="B37" s="13" t="s">
        <v>3</v>
      </c>
      <c r="C37" s="7" t="s">
        <v>1</v>
      </c>
      <c r="D37" s="7" t="s">
        <v>0</v>
      </c>
      <c r="E37" s="36" t="s">
        <v>113</v>
      </c>
      <c r="F37" s="12">
        <v>1</v>
      </c>
      <c r="G37" s="7"/>
      <c r="H37" s="7"/>
      <c r="I37" s="7"/>
      <c r="J37" s="7"/>
      <c r="K37" s="7"/>
      <c r="L37" s="7"/>
      <c r="M37" s="7"/>
      <c r="N37" s="7"/>
      <c r="O37" s="6">
        <f t="shared" si="0"/>
        <v>1</v>
      </c>
      <c r="P37" s="30">
        <f t="shared" si="3"/>
        <v>2</v>
      </c>
      <c r="Q37" s="33"/>
    </row>
    <row r="38" spans="1:17" s="11" customFormat="1" ht="21" x14ac:dyDescent="0.35">
      <c r="A38" s="36">
        <v>33</v>
      </c>
      <c r="B38" s="13" t="s">
        <v>2</v>
      </c>
      <c r="C38" s="7" t="s">
        <v>1</v>
      </c>
      <c r="D38" s="7" t="s">
        <v>0</v>
      </c>
      <c r="E38" s="36" t="s">
        <v>113</v>
      </c>
      <c r="F38" s="12">
        <v>1</v>
      </c>
      <c r="G38" s="7"/>
      <c r="H38" s="7"/>
      <c r="I38" s="7"/>
      <c r="J38" s="7"/>
      <c r="K38" s="7"/>
      <c r="L38" s="7"/>
      <c r="M38" s="7"/>
      <c r="N38" s="7"/>
      <c r="O38" s="6">
        <f t="shared" si="0"/>
        <v>1</v>
      </c>
      <c r="P38" s="30">
        <f t="shared" si="3"/>
        <v>2</v>
      </c>
      <c r="Q38" s="33"/>
    </row>
    <row r="39" spans="1:17" s="11" customFormat="1" ht="21" x14ac:dyDescent="0.35">
      <c r="A39" s="36">
        <v>34</v>
      </c>
      <c r="B39" s="47" t="s">
        <v>152</v>
      </c>
      <c r="C39" s="36" t="s">
        <v>1</v>
      </c>
      <c r="D39" s="36" t="s">
        <v>0</v>
      </c>
      <c r="E39" s="36" t="s">
        <v>116</v>
      </c>
      <c r="F39" s="61" t="s">
        <v>114</v>
      </c>
      <c r="G39" s="62"/>
      <c r="H39" s="62"/>
      <c r="I39" s="62"/>
      <c r="J39" s="62"/>
      <c r="K39" s="62"/>
      <c r="L39" s="62"/>
      <c r="M39" s="62"/>
      <c r="N39" s="63"/>
      <c r="O39" s="6">
        <v>1</v>
      </c>
      <c r="P39" s="30">
        <f t="shared" si="3"/>
        <v>2</v>
      </c>
      <c r="Q39" s="33"/>
    </row>
    <row r="40" spans="1:17" s="11" customFormat="1" ht="21" x14ac:dyDescent="0.35">
      <c r="A40" s="36">
        <v>35</v>
      </c>
      <c r="B40" s="47" t="s">
        <v>153</v>
      </c>
      <c r="C40" s="36" t="s">
        <v>9</v>
      </c>
      <c r="D40" s="36" t="s">
        <v>0</v>
      </c>
      <c r="E40" s="36" t="s">
        <v>116</v>
      </c>
      <c r="F40" s="61" t="s">
        <v>114</v>
      </c>
      <c r="G40" s="62"/>
      <c r="H40" s="62"/>
      <c r="I40" s="62"/>
      <c r="J40" s="62"/>
      <c r="K40" s="62"/>
      <c r="L40" s="62"/>
      <c r="M40" s="62"/>
      <c r="N40" s="63"/>
      <c r="O40" s="6">
        <v>1</v>
      </c>
      <c r="P40" s="30">
        <f t="shared" si="3"/>
        <v>2</v>
      </c>
      <c r="Q40" s="33"/>
    </row>
    <row r="41" spans="1:17" s="11" customFormat="1" ht="21" x14ac:dyDescent="0.35">
      <c r="A41" s="36">
        <v>36</v>
      </c>
      <c r="B41" s="47" t="s">
        <v>154</v>
      </c>
      <c r="C41" s="36" t="s">
        <v>9</v>
      </c>
      <c r="D41" s="36" t="s">
        <v>0</v>
      </c>
      <c r="E41" s="36" t="s">
        <v>116</v>
      </c>
      <c r="F41" s="61" t="s">
        <v>114</v>
      </c>
      <c r="G41" s="62"/>
      <c r="H41" s="62"/>
      <c r="I41" s="62"/>
      <c r="J41" s="62"/>
      <c r="K41" s="62"/>
      <c r="L41" s="62"/>
      <c r="M41" s="62"/>
      <c r="N41" s="63"/>
      <c r="O41" s="6">
        <v>1</v>
      </c>
      <c r="P41" s="30">
        <f t="shared" si="3"/>
        <v>2</v>
      </c>
      <c r="Q41" s="33"/>
    </row>
    <row r="42" spans="1:17" s="11" customFormat="1" ht="21" x14ac:dyDescent="0.35">
      <c r="A42" s="36">
        <v>37</v>
      </c>
      <c r="B42" s="13" t="s">
        <v>145</v>
      </c>
      <c r="C42" s="36" t="s">
        <v>146</v>
      </c>
      <c r="D42" s="36" t="s">
        <v>0</v>
      </c>
      <c r="E42" s="36" t="s">
        <v>116</v>
      </c>
      <c r="F42" s="61" t="s">
        <v>147</v>
      </c>
      <c r="G42" s="62"/>
      <c r="H42" s="62"/>
      <c r="I42" s="62"/>
      <c r="J42" s="62"/>
      <c r="K42" s="62"/>
      <c r="L42" s="62"/>
      <c r="M42" s="62"/>
      <c r="N42" s="63"/>
      <c r="O42" s="6">
        <v>1</v>
      </c>
      <c r="P42" s="30">
        <f t="shared" si="3"/>
        <v>2</v>
      </c>
      <c r="Q42" s="33"/>
    </row>
    <row r="43" spans="1:17" x14ac:dyDescent="0.35">
      <c r="A43" s="43"/>
      <c r="B43" s="43"/>
      <c r="C43" s="43"/>
      <c r="D43" s="43"/>
      <c r="E43" s="41" t="s">
        <v>111</v>
      </c>
      <c r="F43" s="34">
        <f>SUM(F6:F38)</f>
        <v>25</v>
      </c>
      <c r="G43" s="34">
        <f t="shared" ref="G43:N43" si="4">SUM(G6:G38)</f>
        <v>17</v>
      </c>
      <c r="H43" s="34">
        <f t="shared" si="4"/>
        <v>12</v>
      </c>
      <c r="I43" s="34">
        <f t="shared" si="4"/>
        <v>7</v>
      </c>
      <c r="J43" s="34">
        <f t="shared" si="4"/>
        <v>6</v>
      </c>
      <c r="K43" s="34">
        <f t="shared" si="4"/>
        <v>3</v>
      </c>
      <c r="L43" s="34">
        <f t="shared" si="4"/>
        <v>0</v>
      </c>
      <c r="M43" s="34">
        <f t="shared" si="4"/>
        <v>0</v>
      </c>
      <c r="N43" s="34">
        <f t="shared" si="4"/>
        <v>0</v>
      </c>
      <c r="O43" s="34">
        <f>SUM(O6:O42)</f>
        <v>74</v>
      </c>
      <c r="P43" s="34">
        <f>SUM(P6:P42)</f>
        <v>148</v>
      </c>
      <c r="Q43" s="34">
        <f>SUM(Q6:Q42)</f>
        <v>10</v>
      </c>
    </row>
    <row r="44" spans="1:17" x14ac:dyDescent="0.35">
      <c r="D44" s="3"/>
      <c r="F44" s="4"/>
      <c r="M44" s="73" t="s">
        <v>127</v>
      </c>
      <c r="N44" s="74"/>
      <c r="O44" s="75"/>
      <c r="P44" s="76">
        <f>SUM(P43:Q43)</f>
        <v>158</v>
      </c>
      <c r="Q44" s="77"/>
    </row>
    <row r="45" spans="1:17" s="11" customFormat="1" x14ac:dyDescent="0.35">
      <c r="A45" s="44"/>
      <c r="B45" s="45"/>
      <c r="C45" s="44"/>
      <c r="D45" s="44"/>
      <c r="E45" s="44"/>
      <c r="F45" s="4"/>
      <c r="G45" s="44"/>
      <c r="H45" s="44"/>
      <c r="I45" s="44"/>
      <c r="J45" s="44"/>
      <c r="K45" s="44"/>
      <c r="L45" s="44"/>
      <c r="M45" s="44"/>
      <c r="N45" s="44"/>
      <c r="O45"/>
      <c r="P45"/>
      <c r="Q45"/>
    </row>
    <row r="46" spans="1:17" s="11" customFormat="1" x14ac:dyDescent="0.35">
      <c r="A46" s="44"/>
      <c r="B46" s="45"/>
      <c r="C46" s="44"/>
      <c r="D46" s="44"/>
      <c r="E46" s="44"/>
      <c r="F46" s="4"/>
      <c r="G46" s="44"/>
      <c r="H46" s="44"/>
      <c r="I46" s="44"/>
      <c r="J46" s="44"/>
      <c r="K46" s="44"/>
      <c r="L46" s="44"/>
      <c r="M46" s="44"/>
      <c r="N46" s="44"/>
      <c r="O46"/>
      <c r="P46"/>
      <c r="Q46"/>
    </row>
    <row r="47" spans="1:17" s="11" customFormat="1" x14ac:dyDescent="0.35">
      <c r="A47" s="44"/>
      <c r="B47" s="45"/>
      <c r="C47" s="44"/>
      <c r="D47" s="44"/>
      <c r="E47" s="44"/>
      <c r="F47" s="4"/>
      <c r="G47" s="44"/>
      <c r="H47" s="44"/>
      <c r="I47" s="44"/>
      <c r="J47" s="44"/>
      <c r="K47" s="44"/>
      <c r="L47" s="44"/>
      <c r="M47" s="44"/>
      <c r="N47" s="44"/>
      <c r="O47"/>
      <c r="P47"/>
      <c r="Q47"/>
    </row>
    <row r="48" spans="1:17" s="11" customFormat="1" x14ac:dyDescent="0.35">
      <c r="A48" s="44"/>
      <c r="B48" s="3"/>
      <c r="C48" s="3"/>
      <c r="D48" s="3"/>
      <c r="E48" s="4"/>
      <c r="F48" s="3"/>
      <c r="G48" s="3"/>
      <c r="H48" s="3"/>
      <c r="I48" s="44"/>
      <c r="J48" s="44"/>
      <c r="K48" s="44"/>
      <c r="L48" s="44"/>
      <c r="M48" s="44"/>
      <c r="N48" s="44"/>
      <c r="O48"/>
      <c r="P48"/>
      <c r="Q48"/>
    </row>
    <row r="49" spans="2:15" x14ac:dyDescent="0.35">
      <c r="D49" s="3"/>
      <c r="O49"/>
    </row>
    <row r="50" spans="2:15" x14ac:dyDescent="0.35">
      <c r="B50" s="64" t="s">
        <v>118</v>
      </c>
      <c r="C50" s="64"/>
      <c r="D50" s="64"/>
      <c r="E50" s="64"/>
      <c r="O50"/>
    </row>
    <row r="51" spans="2:15" x14ac:dyDescent="0.35">
      <c r="B51" s="65" t="s">
        <v>119</v>
      </c>
      <c r="C51" s="67" t="s">
        <v>128</v>
      </c>
      <c r="D51" s="68"/>
      <c r="E51" s="68"/>
      <c r="F51" s="88" t="s">
        <v>120</v>
      </c>
      <c r="G51" s="88"/>
      <c r="H51" s="88"/>
      <c r="O51"/>
    </row>
    <row r="52" spans="2:15" x14ac:dyDescent="0.35">
      <c r="B52" s="66"/>
      <c r="C52" s="69"/>
      <c r="D52" s="70"/>
      <c r="E52" s="70"/>
      <c r="F52" s="89" t="s">
        <v>151</v>
      </c>
      <c r="G52" s="89"/>
      <c r="H52" s="89"/>
      <c r="O52"/>
    </row>
    <row r="53" spans="2:15" x14ac:dyDescent="0.35">
      <c r="B53" s="35" t="s">
        <v>129</v>
      </c>
      <c r="C53" s="80" t="s">
        <v>130</v>
      </c>
      <c r="D53" s="80"/>
      <c r="E53" s="81"/>
      <c r="F53" s="90"/>
      <c r="G53" s="90"/>
      <c r="H53" s="90"/>
      <c r="O53"/>
    </row>
    <row r="54" spans="2:15" x14ac:dyDescent="0.35">
      <c r="B54" s="25" t="s">
        <v>131</v>
      </c>
      <c r="C54" s="82" t="s">
        <v>132</v>
      </c>
      <c r="D54" s="82"/>
      <c r="E54" s="83"/>
      <c r="F54" s="91">
        <f>SUM(1200*2*5)</f>
        <v>12000</v>
      </c>
      <c r="G54" s="91"/>
      <c r="H54" s="91"/>
      <c r="O54"/>
    </row>
    <row r="55" spans="2:15" x14ac:dyDescent="0.35">
      <c r="B55" s="26" t="s">
        <v>134</v>
      </c>
      <c r="C55" s="82" t="s">
        <v>135</v>
      </c>
      <c r="D55" s="82"/>
      <c r="E55" s="83"/>
      <c r="F55" s="91">
        <f>SUM(6500*2)</f>
        <v>13000</v>
      </c>
      <c r="G55" s="91"/>
      <c r="H55" s="91"/>
      <c r="O55"/>
    </row>
    <row r="56" spans="2:15" x14ac:dyDescent="0.35">
      <c r="B56" s="27" t="s">
        <v>133</v>
      </c>
      <c r="C56" s="84">
        <v>1200</v>
      </c>
      <c r="D56" s="82"/>
      <c r="E56" s="83"/>
      <c r="F56" s="91">
        <f>SUM(1200*2)</f>
        <v>2400</v>
      </c>
      <c r="G56" s="91"/>
      <c r="H56" s="91"/>
      <c r="O56"/>
    </row>
    <row r="57" spans="2:15" x14ac:dyDescent="0.35">
      <c r="B57" s="28" t="s">
        <v>121</v>
      </c>
      <c r="C57" s="82"/>
      <c r="D57" s="82"/>
      <c r="E57" s="83"/>
      <c r="F57" s="91"/>
      <c r="G57" s="91"/>
      <c r="H57" s="91"/>
      <c r="O57"/>
    </row>
    <row r="58" spans="2:15" x14ac:dyDescent="0.35">
      <c r="B58" s="35" t="s">
        <v>122</v>
      </c>
      <c r="C58" s="80"/>
      <c r="D58" s="80"/>
      <c r="E58" s="81"/>
      <c r="F58" s="92"/>
      <c r="G58" s="92"/>
      <c r="H58" s="92"/>
      <c r="O58"/>
    </row>
    <row r="59" spans="2:15" x14ac:dyDescent="0.35">
      <c r="B59" s="26" t="s">
        <v>144</v>
      </c>
      <c r="C59" s="82" t="s">
        <v>136</v>
      </c>
      <c r="D59" s="82"/>
      <c r="E59" s="83"/>
      <c r="F59" s="91">
        <f>SUM(50*4*P44)</f>
        <v>31600</v>
      </c>
      <c r="G59" s="91"/>
      <c r="H59" s="91"/>
      <c r="O59"/>
    </row>
    <row r="60" spans="2:15" x14ac:dyDescent="0.35">
      <c r="B60" s="26" t="s">
        <v>137</v>
      </c>
      <c r="C60" s="82" t="s">
        <v>138</v>
      </c>
      <c r="D60" s="82"/>
      <c r="E60" s="83"/>
      <c r="F60" s="91">
        <f>SUM(150*2*P44)</f>
        <v>47400</v>
      </c>
      <c r="G60" s="91"/>
      <c r="H60" s="91"/>
      <c r="O60"/>
    </row>
    <row r="61" spans="2:15" x14ac:dyDescent="0.35">
      <c r="B61" s="26" t="s">
        <v>123</v>
      </c>
      <c r="C61" s="82" t="s">
        <v>155</v>
      </c>
      <c r="D61" s="82"/>
      <c r="E61" s="83"/>
      <c r="F61" s="91">
        <f>SUM(P44*1400)</f>
        <v>221200</v>
      </c>
      <c r="G61" s="91"/>
      <c r="H61" s="91"/>
    </row>
    <row r="62" spans="2:15" x14ac:dyDescent="0.35">
      <c r="B62" s="35" t="s">
        <v>124</v>
      </c>
      <c r="C62" s="80"/>
      <c r="D62" s="80"/>
      <c r="E62" s="81"/>
      <c r="F62" s="92"/>
      <c r="G62" s="92"/>
      <c r="H62" s="92"/>
    </row>
    <row r="63" spans="2:15" x14ac:dyDescent="0.35">
      <c r="B63" s="37" t="s">
        <v>142</v>
      </c>
      <c r="C63" s="82" t="s">
        <v>139</v>
      </c>
      <c r="D63" s="82"/>
      <c r="E63" s="83"/>
      <c r="F63" s="93">
        <f>SUM(100*P44)</f>
        <v>15800</v>
      </c>
      <c r="G63" s="93"/>
      <c r="H63" s="93"/>
      <c r="J63" s="46"/>
    </row>
    <row r="64" spans="2:15" x14ac:dyDescent="0.35">
      <c r="B64" s="85" t="s">
        <v>125</v>
      </c>
      <c r="C64" s="86"/>
      <c r="D64" s="86"/>
      <c r="E64" s="87"/>
      <c r="F64" s="94">
        <f>SUM(F53:H63)</f>
        <v>343400</v>
      </c>
      <c r="G64" s="94"/>
      <c r="H64" s="94"/>
    </row>
    <row r="65" spans="2:8" x14ac:dyDescent="0.35">
      <c r="B65" s="68" t="s">
        <v>156</v>
      </c>
      <c r="C65" s="68"/>
      <c r="D65" s="68"/>
      <c r="E65" s="68"/>
      <c r="F65" s="79">
        <v>350000</v>
      </c>
      <c r="G65" s="79"/>
      <c r="H65" s="79"/>
    </row>
    <row r="67" spans="2:8" x14ac:dyDescent="0.35">
      <c r="B67" s="45"/>
      <c r="C67" s="44"/>
      <c r="D67" s="44"/>
      <c r="E67" s="44"/>
      <c r="F67" s="4"/>
      <c r="G67" s="44"/>
      <c r="H67" s="44"/>
    </row>
    <row r="68" spans="2:8" x14ac:dyDescent="0.35">
      <c r="F68" s="4"/>
    </row>
  </sheetData>
  <mergeCells count="53">
    <mergeCell ref="A1:Q1"/>
    <mergeCell ref="A2:Q2"/>
    <mergeCell ref="A3:A5"/>
    <mergeCell ref="B3:B5"/>
    <mergeCell ref="C3:C5"/>
    <mergeCell ref="D3:D5"/>
    <mergeCell ref="F3:N3"/>
    <mergeCell ref="F4:F5"/>
    <mergeCell ref="G4:G5"/>
    <mergeCell ref="H4:H5"/>
    <mergeCell ref="P3:Q3"/>
    <mergeCell ref="P4:Q4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54:E54"/>
    <mergeCell ref="F54:H54"/>
    <mergeCell ref="C55:E55"/>
    <mergeCell ref="F55:H55"/>
    <mergeCell ref="C60:E60"/>
    <mergeCell ref="F60:H60"/>
    <mergeCell ref="C56:E56"/>
    <mergeCell ref="F56:H56"/>
    <mergeCell ref="B51:B52"/>
    <mergeCell ref="C51:E52"/>
    <mergeCell ref="F51:H51"/>
    <mergeCell ref="F52:H52"/>
    <mergeCell ref="C53:E53"/>
    <mergeCell ref="F53:H53"/>
    <mergeCell ref="F41:N41"/>
    <mergeCell ref="M44:O44"/>
    <mergeCell ref="P44:Q44"/>
    <mergeCell ref="B50:E50"/>
    <mergeCell ref="E3:E5"/>
    <mergeCell ref="F39:N39"/>
    <mergeCell ref="F40:N40"/>
    <mergeCell ref="F42:N42"/>
    <mergeCell ref="I4:I5"/>
    <mergeCell ref="J4:J5"/>
    <mergeCell ref="K4:K5"/>
    <mergeCell ref="C63:E63"/>
    <mergeCell ref="F63:H63"/>
    <mergeCell ref="B64:E64"/>
    <mergeCell ref="F64:H64"/>
    <mergeCell ref="B65:E65"/>
    <mergeCell ref="F65:H65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77" zoomScaleNormal="77" workbookViewId="0">
      <selection activeCell="N28" sqref="N28"/>
    </sheetView>
  </sheetViews>
  <sheetFormatPr defaultRowHeight="23.25" x14ac:dyDescent="0.35"/>
  <cols>
    <col min="1" max="1" width="7.140625" style="3" customWidth="1"/>
    <col min="2" max="2" width="40.85546875" style="3" customWidth="1"/>
    <col min="3" max="3" width="10.28515625" style="3" customWidth="1"/>
    <col min="4" max="5" width="15.5703125" style="4" customWidth="1"/>
    <col min="6" max="6" width="9.85546875" style="3" customWidth="1"/>
    <col min="7" max="11" width="9.140625" style="3"/>
    <col min="12" max="12" width="13.28515625" style="3" customWidth="1"/>
    <col min="13" max="13" width="13.140625" style="3" customWidth="1"/>
    <col min="14" max="14" width="13.85546875" style="2" customWidth="1"/>
    <col min="15" max="15" width="10.7109375" style="1" customWidth="1"/>
    <col min="16" max="16" width="17.28515625" customWidth="1"/>
    <col min="17" max="17" width="20.28515625" customWidth="1"/>
  </cols>
  <sheetData>
    <row r="1" spans="1:17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5" customFormat="1" ht="26.25" x14ac:dyDescent="0.4">
      <c r="A2" s="55" t="s">
        <v>105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8" t="s">
        <v>112</v>
      </c>
      <c r="F3" s="57" t="s">
        <v>100</v>
      </c>
      <c r="G3" s="57"/>
      <c r="H3" s="57"/>
      <c r="I3" s="57"/>
      <c r="J3" s="57"/>
      <c r="K3" s="57"/>
      <c r="L3" s="57"/>
      <c r="M3" s="57"/>
      <c r="N3" s="57"/>
      <c r="O3" s="38"/>
      <c r="P3" s="71" t="s">
        <v>108</v>
      </c>
      <c r="Q3" s="71"/>
    </row>
    <row r="4" spans="1:17" s="5" customFormat="1" ht="23.25" customHeight="1" x14ac:dyDescent="0.35">
      <c r="A4" s="56"/>
      <c r="B4" s="56"/>
      <c r="C4" s="57"/>
      <c r="D4" s="57"/>
      <c r="E4" s="59"/>
      <c r="F4" s="53" t="s">
        <v>94</v>
      </c>
      <c r="G4" s="53" t="s">
        <v>99</v>
      </c>
      <c r="H4" s="53" t="s">
        <v>98</v>
      </c>
      <c r="I4" s="53" t="s">
        <v>97</v>
      </c>
      <c r="J4" s="53" t="s">
        <v>96</v>
      </c>
      <c r="K4" s="53" t="s">
        <v>95</v>
      </c>
      <c r="L4" s="20" t="s">
        <v>94</v>
      </c>
      <c r="M4" s="20" t="s">
        <v>93</v>
      </c>
      <c r="N4" s="20" t="s">
        <v>92</v>
      </c>
      <c r="O4" s="39" t="s">
        <v>91</v>
      </c>
      <c r="P4" s="72" t="s">
        <v>109</v>
      </c>
      <c r="Q4" s="72"/>
    </row>
    <row r="5" spans="1:17" s="5" customFormat="1" ht="18.75" customHeight="1" x14ac:dyDescent="0.35">
      <c r="A5" s="56"/>
      <c r="B5" s="56"/>
      <c r="C5" s="57"/>
      <c r="D5" s="57"/>
      <c r="E5" s="60"/>
      <c r="F5" s="53"/>
      <c r="G5" s="53"/>
      <c r="H5" s="53"/>
      <c r="I5" s="53"/>
      <c r="J5" s="53"/>
      <c r="K5" s="53"/>
      <c r="L5" s="18" t="s">
        <v>90</v>
      </c>
      <c r="M5" s="18" t="s">
        <v>89</v>
      </c>
      <c r="N5" s="18" t="s">
        <v>88</v>
      </c>
      <c r="O5" s="40" t="s">
        <v>87</v>
      </c>
      <c r="P5" s="31" t="s">
        <v>110</v>
      </c>
      <c r="Q5" s="31" t="s">
        <v>126</v>
      </c>
    </row>
    <row r="6" spans="1:17" s="11" customFormat="1" ht="21" x14ac:dyDescent="0.35">
      <c r="A6" s="7">
        <v>1</v>
      </c>
      <c r="B6" s="13" t="s">
        <v>19</v>
      </c>
      <c r="C6" s="7" t="s">
        <v>9</v>
      </c>
      <c r="D6" s="7" t="s">
        <v>11</v>
      </c>
      <c r="E6" s="36" t="s">
        <v>113</v>
      </c>
      <c r="F6" s="12">
        <v>1</v>
      </c>
      <c r="G6" s="7"/>
      <c r="H6" s="7"/>
      <c r="I6" s="7"/>
      <c r="J6" s="7"/>
      <c r="K6" s="7"/>
      <c r="L6" s="7"/>
      <c r="M6" s="7"/>
      <c r="N6" s="14"/>
      <c r="O6" s="6">
        <f>SUM(F6:N6)</f>
        <v>1</v>
      </c>
      <c r="P6" s="29">
        <f>SUM(O6*2)</f>
        <v>2</v>
      </c>
      <c r="Q6" s="32">
        <v>10</v>
      </c>
    </row>
    <row r="7" spans="1:17" s="11" customFormat="1" ht="21" x14ac:dyDescent="0.35">
      <c r="A7" s="7">
        <v>2</v>
      </c>
      <c r="B7" s="13" t="s">
        <v>18</v>
      </c>
      <c r="C7" s="7" t="s">
        <v>9</v>
      </c>
      <c r="D7" s="7" t="s">
        <v>11</v>
      </c>
      <c r="E7" s="36" t="s">
        <v>113</v>
      </c>
      <c r="F7" s="12">
        <v>1</v>
      </c>
      <c r="G7" s="7"/>
      <c r="H7" s="7"/>
      <c r="I7" s="7"/>
      <c r="J7" s="7"/>
      <c r="K7" s="7"/>
      <c r="L7" s="7"/>
      <c r="M7" s="7"/>
      <c r="N7" s="14"/>
      <c r="O7" s="6">
        <f t="shared" ref="O7:O13" si="0">SUM(F7:N7)</f>
        <v>1</v>
      </c>
      <c r="P7" s="29">
        <f t="shared" ref="P7:P12" si="1">SUM(O7*2)</f>
        <v>2</v>
      </c>
      <c r="Q7" s="33"/>
    </row>
    <row r="8" spans="1:17" s="11" customFormat="1" ht="21" x14ac:dyDescent="0.35">
      <c r="A8" s="7">
        <v>3</v>
      </c>
      <c r="B8" s="13" t="s">
        <v>17</v>
      </c>
      <c r="C8" s="7" t="s">
        <v>9</v>
      </c>
      <c r="D8" s="7" t="s">
        <v>11</v>
      </c>
      <c r="E8" s="36" t="s">
        <v>113</v>
      </c>
      <c r="F8" s="12">
        <v>1</v>
      </c>
      <c r="G8" s="7"/>
      <c r="H8" s="7"/>
      <c r="I8" s="7"/>
      <c r="J8" s="7"/>
      <c r="K8" s="7"/>
      <c r="L8" s="7"/>
      <c r="M8" s="7"/>
      <c r="N8" s="14"/>
      <c r="O8" s="6">
        <f t="shared" si="0"/>
        <v>1</v>
      </c>
      <c r="P8" s="29">
        <f t="shared" si="1"/>
        <v>2</v>
      </c>
      <c r="Q8" s="33"/>
    </row>
    <row r="9" spans="1:17" s="11" customFormat="1" ht="21" x14ac:dyDescent="0.35">
      <c r="A9" s="7">
        <v>4</v>
      </c>
      <c r="B9" s="13" t="s">
        <v>16</v>
      </c>
      <c r="C9" s="7" t="s">
        <v>9</v>
      </c>
      <c r="D9" s="7" t="s">
        <v>11</v>
      </c>
      <c r="E9" s="36" t="s">
        <v>113</v>
      </c>
      <c r="F9" s="12">
        <v>1</v>
      </c>
      <c r="G9" s="7"/>
      <c r="H9" s="7"/>
      <c r="I9" s="7"/>
      <c r="J9" s="7"/>
      <c r="K9" s="7"/>
      <c r="L9" s="7"/>
      <c r="M9" s="7"/>
      <c r="N9" s="14"/>
      <c r="O9" s="6">
        <f t="shared" si="0"/>
        <v>1</v>
      </c>
      <c r="P9" s="29">
        <f t="shared" si="1"/>
        <v>2</v>
      </c>
      <c r="Q9" s="33"/>
    </row>
    <row r="10" spans="1:17" s="11" customFormat="1" ht="21" x14ac:dyDescent="0.35">
      <c r="A10" s="7">
        <v>5</v>
      </c>
      <c r="B10" s="13" t="s">
        <v>15</v>
      </c>
      <c r="C10" s="7" t="s">
        <v>9</v>
      </c>
      <c r="D10" s="7" t="s">
        <v>11</v>
      </c>
      <c r="E10" s="36" t="s">
        <v>113</v>
      </c>
      <c r="F10" s="12">
        <v>1</v>
      </c>
      <c r="G10" s="7"/>
      <c r="H10" s="7"/>
      <c r="I10" s="7"/>
      <c r="J10" s="7"/>
      <c r="K10" s="7"/>
      <c r="L10" s="7"/>
      <c r="M10" s="7"/>
      <c r="N10" s="14"/>
      <c r="O10" s="6">
        <f t="shared" si="0"/>
        <v>1</v>
      </c>
      <c r="P10" s="29">
        <f t="shared" si="1"/>
        <v>2</v>
      </c>
      <c r="Q10" s="33"/>
    </row>
    <row r="11" spans="1:17" s="11" customFormat="1" ht="21" x14ac:dyDescent="0.35">
      <c r="A11" s="7">
        <v>6</v>
      </c>
      <c r="B11" s="13" t="s">
        <v>14</v>
      </c>
      <c r="C11" s="7" t="s">
        <v>9</v>
      </c>
      <c r="D11" s="7" t="s">
        <v>11</v>
      </c>
      <c r="E11" s="36" t="s">
        <v>113</v>
      </c>
      <c r="F11" s="12">
        <v>1</v>
      </c>
      <c r="G11" s="7"/>
      <c r="H11" s="7"/>
      <c r="I11" s="7"/>
      <c r="J11" s="7"/>
      <c r="K11" s="7"/>
      <c r="L11" s="7"/>
      <c r="M11" s="7"/>
      <c r="N11" s="14"/>
      <c r="O11" s="6">
        <f t="shared" si="0"/>
        <v>1</v>
      </c>
      <c r="P11" s="29">
        <f t="shared" si="1"/>
        <v>2</v>
      </c>
      <c r="Q11" s="33"/>
    </row>
    <row r="12" spans="1:17" s="11" customFormat="1" ht="21" x14ac:dyDescent="0.35">
      <c r="A12" s="7">
        <v>7</v>
      </c>
      <c r="B12" s="13" t="s">
        <v>13</v>
      </c>
      <c r="C12" s="7" t="s">
        <v>9</v>
      </c>
      <c r="D12" s="7" t="s">
        <v>11</v>
      </c>
      <c r="E12" s="36" t="s">
        <v>113</v>
      </c>
      <c r="F12" s="12">
        <v>1</v>
      </c>
      <c r="G12" s="7"/>
      <c r="H12" s="7"/>
      <c r="I12" s="7"/>
      <c r="J12" s="7"/>
      <c r="K12" s="7"/>
      <c r="L12" s="7"/>
      <c r="M12" s="7"/>
      <c r="N12" s="14"/>
      <c r="O12" s="6">
        <f t="shared" si="0"/>
        <v>1</v>
      </c>
      <c r="P12" s="29">
        <f t="shared" si="1"/>
        <v>2</v>
      </c>
      <c r="Q12" s="33"/>
    </row>
    <row r="13" spans="1:17" s="11" customFormat="1" ht="21" x14ac:dyDescent="0.35">
      <c r="A13" s="7">
        <v>8</v>
      </c>
      <c r="B13" s="13" t="s">
        <v>12</v>
      </c>
      <c r="C13" s="7" t="s">
        <v>9</v>
      </c>
      <c r="D13" s="7" t="s">
        <v>11</v>
      </c>
      <c r="E13" s="36" t="s">
        <v>113</v>
      </c>
      <c r="F13" s="12">
        <v>1</v>
      </c>
      <c r="G13" s="12">
        <v>1</v>
      </c>
      <c r="H13" s="7"/>
      <c r="I13" s="7"/>
      <c r="J13" s="7"/>
      <c r="K13" s="7"/>
      <c r="L13" s="7"/>
      <c r="M13" s="7"/>
      <c r="N13" s="14"/>
      <c r="O13" s="6">
        <f t="shared" si="0"/>
        <v>2</v>
      </c>
      <c r="P13" s="29">
        <f>SUM(O13*2)</f>
        <v>4</v>
      </c>
      <c r="Q13" s="33"/>
    </row>
    <row r="14" spans="1:17" s="11" customFormat="1" ht="21" x14ac:dyDescent="0.35">
      <c r="A14" s="36">
        <v>9</v>
      </c>
      <c r="B14" s="47" t="s">
        <v>157</v>
      </c>
      <c r="C14" s="36" t="s">
        <v>1</v>
      </c>
      <c r="D14" s="36" t="s">
        <v>11</v>
      </c>
      <c r="E14" s="36" t="s">
        <v>116</v>
      </c>
      <c r="F14" s="61" t="s">
        <v>114</v>
      </c>
      <c r="G14" s="62"/>
      <c r="H14" s="62"/>
      <c r="I14" s="62"/>
      <c r="J14" s="62"/>
      <c r="K14" s="62"/>
      <c r="L14" s="62"/>
      <c r="M14" s="62"/>
      <c r="N14" s="63"/>
      <c r="O14" s="6">
        <v>1</v>
      </c>
      <c r="P14" s="29">
        <f t="shared" ref="P14:P15" si="2">SUM(O14*2)</f>
        <v>2</v>
      </c>
      <c r="Q14" s="33"/>
    </row>
    <row r="15" spans="1:17" s="11" customFormat="1" ht="21" x14ac:dyDescent="0.35">
      <c r="A15" s="36">
        <v>10</v>
      </c>
      <c r="B15" s="13" t="s">
        <v>145</v>
      </c>
      <c r="C15" s="36" t="s">
        <v>146</v>
      </c>
      <c r="D15" s="36" t="s">
        <v>11</v>
      </c>
      <c r="E15" s="36" t="s">
        <v>116</v>
      </c>
      <c r="F15" s="61" t="s">
        <v>147</v>
      </c>
      <c r="G15" s="62"/>
      <c r="H15" s="62"/>
      <c r="I15" s="62"/>
      <c r="J15" s="62"/>
      <c r="K15" s="62"/>
      <c r="L15" s="62"/>
      <c r="M15" s="62"/>
      <c r="N15" s="63"/>
      <c r="O15" s="6">
        <v>1</v>
      </c>
      <c r="P15" s="29">
        <f t="shared" si="2"/>
        <v>2</v>
      </c>
      <c r="Q15" s="33"/>
    </row>
    <row r="16" spans="1:17" x14ac:dyDescent="0.35">
      <c r="A16" s="43"/>
      <c r="B16" s="43"/>
      <c r="C16" s="43"/>
      <c r="D16" s="43"/>
      <c r="E16" s="41" t="s">
        <v>111</v>
      </c>
      <c r="F16" s="34">
        <f>SUM(F6:F13)</f>
        <v>8</v>
      </c>
      <c r="G16" s="34">
        <f t="shared" ref="G16:N16" si="3">SUM(G6:G13)</f>
        <v>1</v>
      </c>
      <c r="H16" s="34">
        <f t="shared" si="3"/>
        <v>0</v>
      </c>
      <c r="I16" s="34">
        <f t="shared" si="3"/>
        <v>0</v>
      </c>
      <c r="J16" s="34">
        <f t="shared" si="3"/>
        <v>0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 t="shared" si="3"/>
        <v>0</v>
      </c>
      <c r="O16" s="34">
        <f>SUM(O6:O15)</f>
        <v>11</v>
      </c>
      <c r="P16" s="34">
        <f>SUM(P6:P15)</f>
        <v>22</v>
      </c>
      <c r="Q16" s="34">
        <f>SUM(Q6:Q15)</f>
        <v>10</v>
      </c>
    </row>
    <row r="17" spans="2:17" x14ac:dyDescent="0.35">
      <c r="D17" s="3"/>
      <c r="F17" s="4"/>
      <c r="M17" s="95" t="s">
        <v>127</v>
      </c>
      <c r="N17" s="95"/>
      <c r="O17" s="95"/>
      <c r="P17" s="76">
        <f>SUM(P16:Q16)</f>
        <v>32</v>
      </c>
      <c r="Q17" s="77"/>
    </row>
    <row r="18" spans="2:17" x14ac:dyDescent="0.35">
      <c r="O18"/>
    </row>
    <row r="19" spans="2:17" x14ac:dyDescent="0.35">
      <c r="B19" s="64" t="s">
        <v>161</v>
      </c>
      <c r="C19" s="64"/>
      <c r="D19" s="64"/>
      <c r="E19" s="64"/>
      <c r="F19" s="64"/>
      <c r="O19"/>
    </row>
    <row r="20" spans="2:17" x14ac:dyDescent="0.35">
      <c r="B20" s="65" t="s">
        <v>119</v>
      </c>
      <c r="C20" s="67" t="s">
        <v>128</v>
      </c>
      <c r="D20" s="68"/>
      <c r="E20" s="68"/>
      <c r="F20" s="68"/>
      <c r="G20" s="88" t="s">
        <v>120</v>
      </c>
      <c r="H20" s="88"/>
      <c r="I20" s="88"/>
      <c r="O20"/>
    </row>
    <row r="21" spans="2:17" x14ac:dyDescent="0.35">
      <c r="B21" s="66"/>
      <c r="C21" s="69"/>
      <c r="D21" s="70"/>
      <c r="E21" s="70"/>
      <c r="F21" s="70"/>
      <c r="G21" s="89" t="s">
        <v>164</v>
      </c>
      <c r="H21" s="89"/>
      <c r="I21" s="89"/>
      <c r="O21"/>
    </row>
    <row r="22" spans="2:17" x14ac:dyDescent="0.35">
      <c r="B22" s="35" t="s">
        <v>129</v>
      </c>
      <c r="C22" s="80" t="s">
        <v>130</v>
      </c>
      <c r="D22" s="80"/>
      <c r="E22" s="81"/>
      <c r="F22" s="81"/>
      <c r="G22" s="90"/>
      <c r="H22" s="90"/>
      <c r="I22" s="90"/>
      <c r="O22"/>
    </row>
    <row r="23" spans="2:17" x14ac:dyDescent="0.35">
      <c r="B23" s="25" t="s">
        <v>131</v>
      </c>
      <c r="C23" s="82" t="s">
        <v>132</v>
      </c>
      <c r="D23" s="82"/>
      <c r="E23" s="83"/>
      <c r="F23" s="83"/>
      <c r="G23" s="91">
        <f>SUM(1200*2*5)</f>
        <v>12000</v>
      </c>
      <c r="H23" s="91"/>
      <c r="I23" s="91"/>
      <c r="O23"/>
    </row>
    <row r="24" spans="2:17" x14ac:dyDescent="0.35">
      <c r="B24" s="26" t="s">
        <v>134</v>
      </c>
      <c r="C24" s="82" t="s">
        <v>135</v>
      </c>
      <c r="D24" s="82"/>
      <c r="E24" s="83"/>
      <c r="F24" s="83"/>
      <c r="G24" s="91">
        <f>SUM(6500*2)</f>
        <v>13000</v>
      </c>
      <c r="H24" s="91"/>
      <c r="I24" s="91"/>
      <c r="O24"/>
    </row>
    <row r="25" spans="2:17" x14ac:dyDescent="0.35">
      <c r="B25" s="27" t="s">
        <v>133</v>
      </c>
      <c r="C25" s="84">
        <v>1200</v>
      </c>
      <c r="D25" s="82"/>
      <c r="E25" s="83"/>
      <c r="F25" s="83"/>
      <c r="G25" s="91">
        <f>SUM(1200*2)</f>
        <v>2400</v>
      </c>
      <c r="H25" s="91"/>
      <c r="I25" s="91"/>
      <c r="O25"/>
    </row>
    <row r="26" spans="2:17" x14ac:dyDescent="0.35">
      <c r="B26" s="28" t="s">
        <v>121</v>
      </c>
      <c r="C26" s="82"/>
      <c r="D26" s="82"/>
      <c r="E26" s="83"/>
      <c r="F26" s="83"/>
      <c r="G26" s="91"/>
      <c r="H26" s="91"/>
      <c r="I26" s="91"/>
      <c r="O26"/>
    </row>
    <row r="27" spans="2:17" x14ac:dyDescent="0.35">
      <c r="B27" s="35" t="s">
        <v>122</v>
      </c>
      <c r="C27" s="80"/>
      <c r="D27" s="80"/>
      <c r="E27" s="81"/>
      <c r="F27" s="81"/>
      <c r="G27" s="92"/>
      <c r="H27" s="92"/>
      <c r="I27" s="92"/>
      <c r="O27"/>
    </row>
    <row r="28" spans="2:17" x14ac:dyDescent="0.35">
      <c r="B28" s="26" t="s">
        <v>144</v>
      </c>
      <c r="C28" s="82" t="s">
        <v>159</v>
      </c>
      <c r="D28" s="82"/>
      <c r="E28" s="83"/>
      <c r="F28" s="83"/>
      <c r="G28" s="91">
        <f>SUM(25*4*P17)</f>
        <v>3200</v>
      </c>
      <c r="H28" s="91"/>
      <c r="I28" s="91"/>
    </row>
    <row r="29" spans="2:17" x14ac:dyDescent="0.35">
      <c r="B29" s="26" t="s">
        <v>137</v>
      </c>
      <c r="C29" s="82" t="s">
        <v>160</v>
      </c>
      <c r="D29" s="82"/>
      <c r="E29" s="83"/>
      <c r="F29" s="83"/>
      <c r="G29" s="91">
        <f>SUM(80*2*P17)</f>
        <v>5120</v>
      </c>
      <c r="H29" s="91"/>
      <c r="I29" s="91"/>
      <c r="O29"/>
    </row>
    <row r="30" spans="2:17" x14ac:dyDescent="0.35">
      <c r="B30" s="26" t="s">
        <v>123</v>
      </c>
      <c r="C30" s="82" t="s">
        <v>143</v>
      </c>
      <c r="D30" s="82"/>
      <c r="E30" s="83"/>
      <c r="F30" s="83"/>
      <c r="G30" s="91">
        <f>SUM(P17*1500)</f>
        <v>48000</v>
      </c>
      <c r="H30" s="91"/>
      <c r="I30" s="91"/>
      <c r="O30"/>
    </row>
    <row r="31" spans="2:17" x14ac:dyDescent="0.35">
      <c r="B31" s="35" t="s">
        <v>124</v>
      </c>
      <c r="C31" s="80"/>
      <c r="D31" s="80"/>
      <c r="E31" s="81"/>
      <c r="F31" s="81"/>
      <c r="G31" s="92"/>
      <c r="H31" s="92"/>
      <c r="I31" s="92"/>
      <c r="O31"/>
    </row>
    <row r="32" spans="2:17" x14ac:dyDescent="0.35">
      <c r="B32" s="37" t="s">
        <v>142</v>
      </c>
      <c r="C32" s="82" t="s">
        <v>139</v>
      </c>
      <c r="D32" s="82"/>
      <c r="E32" s="83"/>
      <c r="F32" s="83"/>
      <c r="G32" s="93">
        <f>SUM(100*P17)</f>
        <v>3200</v>
      </c>
      <c r="H32" s="93"/>
      <c r="I32" s="93"/>
      <c r="O32"/>
    </row>
    <row r="33" spans="2:15" x14ac:dyDescent="0.35">
      <c r="B33" s="85" t="s">
        <v>125</v>
      </c>
      <c r="C33" s="86"/>
      <c r="D33" s="86"/>
      <c r="E33" s="86"/>
      <c r="F33" s="87"/>
      <c r="G33" s="94">
        <f>SUM(G22:I32)</f>
        <v>86920</v>
      </c>
      <c r="H33" s="94"/>
      <c r="I33" s="94"/>
      <c r="O33"/>
    </row>
    <row r="34" spans="2:15" x14ac:dyDescent="0.35">
      <c r="B34" s="68" t="s">
        <v>162</v>
      </c>
      <c r="C34" s="68"/>
      <c r="D34" s="68"/>
      <c r="E34" s="68"/>
      <c r="F34" s="68"/>
      <c r="G34" s="79">
        <v>90000</v>
      </c>
      <c r="H34" s="79"/>
      <c r="I34" s="79"/>
      <c r="O34"/>
    </row>
    <row r="35" spans="2:15" x14ac:dyDescent="0.35">
      <c r="O35"/>
    </row>
    <row r="36" spans="2:15" x14ac:dyDescent="0.35">
      <c r="O36"/>
    </row>
    <row r="37" spans="2:15" x14ac:dyDescent="0.35">
      <c r="O37"/>
    </row>
    <row r="38" spans="2:15" x14ac:dyDescent="0.35">
      <c r="O38"/>
    </row>
  </sheetData>
  <mergeCells count="51">
    <mergeCell ref="B3:B5"/>
    <mergeCell ref="B19:F19"/>
    <mergeCell ref="B20:B21"/>
    <mergeCell ref="C20:F21"/>
    <mergeCell ref="G20:I20"/>
    <mergeCell ref="G21:I21"/>
    <mergeCell ref="C22:F22"/>
    <mergeCell ref="G22:I22"/>
    <mergeCell ref="C23:F23"/>
    <mergeCell ref="G23:I23"/>
    <mergeCell ref="C24:F24"/>
    <mergeCell ref="G24:I24"/>
    <mergeCell ref="G30:I30"/>
    <mergeCell ref="C25:F25"/>
    <mergeCell ref="G25:I25"/>
    <mergeCell ref="C26:F26"/>
    <mergeCell ref="G26:I26"/>
    <mergeCell ref="C27:F27"/>
    <mergeCell ref="G27:I27"/>
    <mergeCell ref="B34:F34"/>
    <mergeCell ref="G34:I34"/>
    <mergeCell ref="E3:E5"/>
    <mergeCell ref="F15:N15"/>
    <mergeCell ref="M17:O17"/>
    <mergeCell ref="C31:F31"/>
    <mergeCell ref="G31:I31"/>
    <mergeCell ref="C32:F32"/>
    <mergeCell ref="G32:I32"/>
    <mergeCell ref="B33:F33"/>
    <mergeCell ref="G33:I33"/>
    <mergeCell ref="C28:F28"/>
    <mergeCell ref="G28:I28"/>
    <mergeCell ref="C29:F29"/>
    <mergeCell ref="G29:I29"/>
    <mergeCell ref="C30:F30"/>
    <mergeCell ref="A1:Q1"/>
    <mergeCell ref="A2:Q2"/>
    <mergeCell ref="P3:Q3"/>
    <mergeCell ref="P4:Q4"/>
    <mergeCell ref="P17:Q17"/>
    <mergeCell ref="F14:N14"/>
    <mergeCell ref="C3:C5"/>
    <mergeCell ref="D3:D5"/>
    <mergeCell ref="F3:N3"/>
    <mergeCell ref="F4:F5"/>
    <mergeCell ref="G4:G5"/>
    <mergeCell ref="H4:H5"/>
    <mergeCell ref="I4:I5"/>
    <mergeCell ref="J4:J5"/>
    <mergeCell ref="K4:K5"/>
    <mergeCell ref="A3:A5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B1" zoomScale="77" zoomScaleNormal="77" workbookViewId="0">
      <selection activeCell="N28" sqref="N28"/>
    </sheetView>
  </sheetViews>
  <sheetFormatPr defaultRowHeight="23.25" x14ac:dyDescent="0.35"/>
  <cols>
    <col min="1" max="1" width="7.140625" style="3" customWidth="1"/>
    <col min="2" max="2" width="40.85546875" style="3" customWidth="1"/>
    <col min="3" max="3" width="10.28515625" style="3" customWidth="1"/>
    <col min="4" max="5" width="15.5703125" style="4" customWidth="1"/>
    <col min="6" max="6" width="9.85546875" style="3" customWidth="1"/>
    <col min="7" max="11" width="9.140625" style="3"/>
    <col min="12" max="12" width="13.28515625" style="3" customWidth="1"/>
    <col min="13" max="13" width="13.140625" style="3" customWidth="1"/>
    <col min="14" max="14" width="13.85546875" style="2" customWidth="1"/>
    <col min="15" max="15" width="10.7109375" style="1" customWidth="1"/>
    <col min="16" max="16" width="17.28515625" customWidth="1"/>
    <col min="17" max="17" width="20.28515625" customWidth="1"/>
  </cols>
  <sheetData>
    <row r="1" spans="1:17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5" customFormat="1" ht="26.25" x14ac:dyDescent="0.4">
      <c r="A2" s="55" t="s">
        <v>105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8" t="s">
        <v>112</v>
      </c>
      <c r="F3" s="57" t="s">
        <v>100</v>
      </c>
      <c r="G3" s="57"/>
      <c r="H3" s="57"/>
      <c r="I3" s="57"/>
      <c r="J3" s="57"/>
      <c r="K3" s="57"/>
      <c r="L3" s="57"/>
      <c r="M3" s="57"/>
      <c r="N3" s="57"/>
      <c r="O3" s="38"/>
      <c r="P3" s="71" t="s">
        <v>108</v>
      </c>
      <c r="Q3" s="71"/>
    </row>
    <row r="4" spans="1:17" s="5" customFormat="1" ht="21" x14ac:dyDescent="0.35">
      <c r="A4" s="56"/>
      <c r="B4" s="56"/>
      <c r="C4" s="57"/>
      <c r="D4" s="57"/>
      <c r="E4" s="59"/>
      <c r="F4" s="53" t="s">
        <v>94</v>
      </c>
      <c r="G4" s="53" t="s">
        <v>99</v>
      </c>
      <c r="H4" s="53" t="s">
        <v>98</v>
      </c>
      <c r="I4" s="53" t="s">
        <v>97</v>
      </c>
      <c r="J4" s="53" t="s">
        <v>96</v>
      </c>
      <c r="K4" s="53" t="s">
        <v>95</v>
      </c>
      <c r="L4" s="20" t="s">
        <v>94</v>
      </c>
      <c r="M4" s="20" t="s">
        <v>93</v>
      </c>
      <c r="N4" s="20" t="s">
        <v>92</v>
      </c>
      <c r="O4" s="39" t="s">
        <v>91</v>
      </c>
      <c r="P4" s="72" t="s">
        <v>109</v>
      </c>
      <c r="Q4" s="72"/>
    </row>
    <row r="5" spans="1:17" s="5" customFormat="1" ht="18.75" customHeight="1" x14ac:dyDescent="0.35">
      <c r="A5" s="56"/>
      <c r="B5" s="56"/>
      <c r="C5" s="57"/>
      <c r="D5" s="57"/>
      <c r="E5" s="60"/>
      <c r="F5" s="53"/>
      <c r="G5" s="53"/>
      <c r="H5" s="53"/>
      <c r="I5" s="53"/>
      <c r="J5" s="53"/>
      <c r="K5" s="53"/>
      <c r="L5" s="18" t="s">
        <v>90</v>
      </c>
      <c r="M5" s="18" t="s">
        <v>89</v>
      </c>
      <c r="N5" s="18" t="s">
        <v>88</v>
      </c>
      <c r="O5" s="40" t="s">
        <v>87</v>
      </c>
      <c r="P5" s="31" t="s">
        <v>110</v>
      </c>
      <c r="Q5" s="31" t="s">
        <v>126</v>
      </c>
    </row>
    <row r="6" spans="1:17" s="11" customFormat="1" ht="21" x14ac:dyDescent="0.35">
      <c r="A6" s="7">
        <v>1</v>
      </c>
      <c r="B6" s="13" t="s">
        <v>86</v>
      </c>
      <c r="C6" s="7" t="s">
        <v>83</v>
      </c>
      <c r="D6" s="7" t="s">
        <v>8</v>
      </c>
      <c r="E6" s="36" t="s">
        <v>113</v>
      </c>
      <c r="F6" s="7"/>
      <c r="G6" s="7"/>
      <c r="H6" s="7"/>
      <c r="I6" s="7"/>
      <c r="J6" s="7"/>
      <c r="K6" s="7"/>
      <c r="L6" s="7"/>
      <c r="M6" s="12">
        <v>1</v>
      </c>
      <c r="N6" s="14"/>
      <c r="O6" s="6">
        <f>SUM(F6:N6)</f>
        <v>1</v>
      </c>
      <c r="P6" s="29">
        <f>SUM(O6*2)</f>
        <v>2</v>
      </c>
      <c r="Q6" s="32">
        <v>5</v>
      </c>
    </row>
    <row r="7" spans="1:17" s="11" customFormat="1" ht="21" x14ac:dyDescent="0.35">
      <c r="A7" s="7">
        <v>2</v>
      </c>
      <c r="B7" s="13" t="s">
        <v>85</v>
      </c>
      <c r="C7" s="7" t="s">
        <v>83</v>
      </c>
      <c r="D7" s="7" t="s">
        <v>8</v>
      </c>
      <c r="E7" s="36" t="s">
        <v>113</v>
      </c>
      <c r="F7" s="7"/>
      <c r="G7" s="12">
        <v>1</v>
      </c>
      <c r="H7" s="7"/>
      <c r="I7" s="7"/>
      <c r="J7" s="7"/>
      <c r="K7" s="7"/>
      <c r="L7" s="7"/>
      <c r="M7" s="12">
        <v>1</v>
      </c>
      <c r="N7" s="14"/>
      <c r="O7" s="6">
        <f t="shared" ref="O7:O9" si="0">SUM(F7:N7)</f>
        <v>2</v>
      </c>
      <c r="P7" s="29">
        <f t="shared" ref="P7:P9" si="1">SUM(O7*2)</f>
        <v>4</v>
      </c>
      <c r="Q7" s="33"/>
    </row>
    <row r="8" spans="1:17" s="11" customFormat="1" ht="21" x14ac:dyDescent="0.35">
      <c r="A8" s="7">
        <v>3</v>
      </c>
      <c r="B8" s="13" t="s">
        <v>84</v>
      </c>
      <c r="C8" s="7" t="s">
        <v>83</v>
      </c>
      <c r="D8" s="7" t="s">
        <v>8</v>
      </c>
      <c r="E8" s="36" t="s">
        <v>113</v>
      </c>
      <c r="F8" s="7"/>
      <c r="G8" s="7"/>
      <c r="H8" s="7"/>
      <c r="I8" s="7"/>
      <c r="J8" s="7"/>
      <c r="K8" s="7"/>
      <c r="L8" s="7"/>
      <c r="M8" s="12">
        <v>1</v>
      </c>
      <c r="N8" s="14"/>
      <c r="O8" s="6">
        <f t="shared" si="0"/>
        <v>1</v>
      </c>
      <c r="P8" s="29">
        <f t="shared" si="1"/>
        <v>2</v>
      </c>
      <c r="Q8" s="33"/>
    </row>
    <row r="9" spans="1:17" s="11" customFormat="1" ht="21" x14ac:dyDescent="0.35">
      <c r="A9" s="7">
        <v>4</v>
      </c>
      <c r="B9" s="13" t="s">
        <v>10</v>
      </c>
      <c r="C9" s="7" t="s">
        <v>9</v>
      </c>
      <c r="D9" s="7" t="s">
        <v>8</v>
      </c>
      <c r="E9" s="36" t="s">
        <v>113</v>
      </c>
      <c r="F9" s="7"/>
      <c r="G9" s="7"/>
      <c r="H9" s="7"/>
      <c r="I9" s="7"/>
      <c r="J9" s="7"/>
      <c r="K9" s="7"/>
      <c r="L9" s="7"/>
      <c r="M9" s="12">
        <v>1</v>
      </c>
      <c r="N9" s="14"/>
      <c r="O9" s="6">
        <f t="shared" si="0"/>
        <v>1</v>
      </c>
      <c r="P9" s="29">
        <f t="shared" si="1"/>
        <v>2</v>
      </c>
      <c r="Q9" s="33"/>
    </row>
    <row r="10" spans="1:17" s="11" customFormat="1" ht="21" x14ac:dyDescent="0.35">
      <c r="A10" s="36">
        <v>5</v>
      </c>
      <c r="B10" s="48" t="s">
        <v>163</v>
      </c>
      <c r="C10" s="36" t="s">
        <v>9</v>
      </c>
      <c r="D10" s="36" t="s">
        <v>8</v>
      </c>
      <c r="E10" s="36" t="s">
        <v>116</v>
      </c>
      <c r="F10" s="61" t="s">
        <v>114</v>
      </c>
      <c r="G10" s="62"/>
      <c r="H10" s="62"/>
      <c r="I10" s="62"/>
      <c r="J10" s="62"/>
      <c r="K10" s="62"/>
      <c r="L10" s="62"/>
      <c r="M10" s="62"/>
      <c r="N10" s="63"/>
      <c r="O10" s="6">
        <v>1</v>
      </c>
      <c r="P10" s="29">
        <f t="shared" ref="P10:P11" si="2">SUM(O10*2)</f>
        <v>2</v>
      </c>
      <c r="Q10" s="33"/>
    </row>
    <row r="11" spans="1:17" s="11" customFormat="1" ht="21" x14ac:dyDescent="0.35">
      <c r="A11" s="36">
        <v>6</v>
      </c>
      <c r="B11" s="13" t="s">
        <v>145</v>
      </c>
      <c r="C11" s="36" t="s">
        <v>146</v>
      </c>
      <c r="D11" s="36" t="s">
        <v>8</v>
      </c>
      <c r="E11" s="36" t="s">
        <v>116</v>
      </c>
      <c r="F11" s="61" t="s">
        <v>147</v>
      </c>
      <c r="G11" s="62"/>
      <c r="H11" s="62"/>
      <c r="I11" s="62"/>
      <c r="J11" s="62"/>
      <c r="K11" s="62"/>
      <c r="L11" s="62"/>
      <c r="M11" s="62"/>
      <c r="N11" s="63"/>
      <c r="O11" s="6">
        <v>1</v>
      </c>
      <c r="P11" s="29">
        <f t="shared" si="2"/>
        <v>2</v>
      </c>
      <c r="Q11" s="33"/>
    </row>
    <row r="12" spans="1:17" x14ac:dyDescent="0.35">
      <c r="A12" s="43"/>
      <c r="B12" s="43"/>
      <c r="C12" s="43"/>
      <c r="D12" s="43"/>
      <c r="E12" s="41" t="s">
        <v>111</v>
      </c>
      <c r="F12" s="34">
        <f>SUM(F6:F9)</f>
        <v>0</v>
      </c>
      <c r="G12" s="34">
        <f t="shared" ref="G12:N12" si="3">SUM(G6:G9)</f>
        <v>1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4</v>
      </c>
      <c r="N12" s="34">
        <f t="shared" si="3"/>
        <v>0</v>
      </c>
      <c r="O12" s="34">
        <f>SUM(O6:O11)</f>
        <v>7</v>
      </c>
      <c r="P12" s="34">
        <f t="shared" ref="P12:Q12" si="4">SUM(P6:P11)</f>
        <v>14</v>
      </c>
      <c r="Q12" s="34">
        <f t="shared" si="4"/>
        <v>5</v>
      </c>
    </row>
    <row r="13" spans="1:17" x14ac:dyDescent="0.35">
      <c r="M13" s="95" t="s">
        <v>127</v>
      </c>
      <c r="N13" s="95"/>
      <c r="O13" s="95"/>
      <c r="P13" s="76">
        <f>SUM(P12:Q12)</f>
        <v>19</v>
      </c>
      <c r="Q13" s="77"/>
    </row>
    <row r="14" spans="1:17" x14ac:dyDescent="0.35">
      <c r="O14"/>
    </row>
    <row r="15" spans="1:17" x14ac:dyDescent="0.35">
      <c r="B15" s="64" t="s">
        <v>161</v>
      </c>
      <c r="C15" s="64"/>
      <c r="D15" s="64"/>
      <c r="E15" s="64"/>
      <c r="F15" s="64"/>
      <c r="O15"/>
    </row>
    <row r="16" spans="1:17" x14ac:dyDescent="0.35">
      <c r="B16" s="65" t="s">
        <v>119</v>
      </c>
      <c r="C16" s="67" t="s">
        <v>128</v>
      </c>
      <c r="D16" s="68"/>
      <c r="E16" s="68"/>
      <c r="F16" s="68"/>
      <c r="G16" s="88" t="s">
        <v>120</v>
      </c>
      <c r="H16" s="88"/>
      <c r="I16" s="88"/>
      <c r="O16"/>
    </row>
    <row r="17" spans="2:15" x14ac:dyDescent="0.35">
      <c r="B17" s="66"/>
      <c r="C17" s="69"/>
      <c r="D17" s="70"/>
      <c r="E17" s="70"/>
      <c r="F17" s="70"/>
      <c r="G17" s="89" t="s">
        <v>165</v>
      </c>
      <c r="H17" s="89"/>
      <c r="I17" s="89"/>
      <c r="O17"/>
    </row>
    <row r="18" spans="2:15" x14ac:dyDescent="0.35">
      <c r="B18" s="35" t="s">
        <v>129</v>
      </c>
      <c r="C18" s="80" t="s">
        <v>130</v>
      </c>
      <c r="D18" s="80"/>
      <c r="E18" s="81"/>
      <c r="F18" s="81"/>
      <c r="G18" s="90"/>
      <c r="H18" s="90"/>
      <c r="I18" s="90"/>
      <c r="O18"/>
    </row>
    <row r="19" spans="2:15" x14ac:dyDescent="0.35">
      <c r="B19" s="25" t="s">
        <v>131</v>
      </c>
      <c r="C19" s="82" t="s">
        <v>132</v>
      </c>
      <c r="D19" s="82"/>
      <c r="E19" s="83"/>
      <c r="F19" s="83"/>
      <c r="G19" s="91">
        <f>SUM(1200*2*5)</f>
        <v>12000</v>
      </c>
      <c r="H19" s="91"/>
      <c r="I19" s="91"/>
      <c r="O19"/>
    </row>
    <row r="20" spans="2:15" x14ac:dyDescent="0.35">
      <c r="B20" s="26" t="s">
        <v>134</v>
      </c>
      <c r="C20" s="82" t="s">
        <v>135</v>
      </c>
      <c r="D20" s="82"/>
      <c r="E20" s="83"/>
      <c r="F20" s="83"/>
      <c r="G20" s="91">
        <f>SUM(6500*2)</f>
        <v>13000</v>
      </c>
      <c r="H20" s="91"/>
      <c r="I20" s="91"/>
      <c r="O20"/>
    </row>
    <row r="21" spans="2:15" x14ac:dyDescent="0.35">
      <c r="B21" s="27" t="s">
        <v>133</v>
      </c>
      <c r="C21" s="84">
        <v>1200</v>
      </c>
      <c r="D21" s="82"/>
      <c r="E21" s="83"/>
      <c r="F21" s="83"/>
      <c r="G21" s="91">
        <f>SUM(1200*2)</f>
        <v>2400</v>
      </c>
      <c r="H21" s="91"/>
      <c r="I21" s="91"/>
      <c r="O21"/>
    </row>
    <row r="22" spans="2:15" x14ac:dyDescent="0.35">
      <c r="B22" s="28" t="s">
        <v>121</v>
      </c>
      <c r="C22" s="82"/>
      <c r="D22" s="82"/>
      <c r="E22" s="83"/>
      <c r="F22" s="83"/>
      <c r="G22" s="91"/>
      <c r="H22" s="91"/>
      <c r="I22" s="91"/>
      <c r="O22"/>
    </row>
    <row r="23" spans="2:15" x14ac:dyDescent="0.35">
      <c r="B23" s="35" t="s">
        <v>122</v>
      </c>
      <c r="C23" s="80"/>
      <c r="D23" s="80"/>
      <c r="E23" s="81"/>
      <c r="F23" s="81"/>
      <c r="G23" s="92"/>
      <c r="H23" s="92"/>
      <c r="I23" s="92"/>
      <c r="O23"/>
    </row>
    <row r="24" spans="2:15" x14ac:dyDescent="0.35">
      <c r="B24" s="26" t="s">
        <v>144</v>
      </c>
      <c r="C24" s="82" t="s">
        <v>159</v>
      </c>
      <c r="D24" s="82"/>
      <c r="E24" s="83"/>
      <c r="F24" s="83"/>
      <c r="G24" s="91">
        <f>SUM(25*4*P13)</f>
        <v>1900</v>
      </c>
      <c r="H24" s="91"/>
      <c r="I24" s="91"/>
      <c r="O24"/>
    </row>
    <row r="25" spans="2:15" x14ac:dyDescent="0.35">
      <c r="B25" s="26" t="s">
        <v>137</v>
      </c>
      <c r="C25" s="82" t="s">
        <v>160</v>
      </c>
      <c r="D25" s="82"/>
      <c r="E25" s="83"/>
      <c r="F25" s="83"/>
      <c r="G25" s="91">
        <f>SUM(80*2*P13)</f>
        <v>3040</v>
      </c>
      <c r="H25" s="91"/>
      <c r="I25" s="91"/>
      <c r="O25"/>
    </row>
    <row r="26" spans="2:15" x14ac:dyDescent="0.35">
      <c r="B26" s="26" t="s">
        <v>123</v>
      </c>
      <c r="C26" s="82" t="s">
        <v>166</v>
      </c>
      <c r="D26" s="82"/>
      <c r="E26" s="83"/>
      <c r="F26" s="83"/>
      <c r="G26" s="91">
        <f>SUM(P13*1300)</f>
        <v>24700</v>
      </c>
      <c r="H26" s="91"/>
      <c r="I26" s="91"/>
      <c r="O26"/>
    </row>
    <row r="27" spans="2:15" x14ac:dyDescent="0.35">
      <c r="B27" s="35" t="s">
        <v>124</v>
      </c>
      <c r="C27" s="80"/>
      <c r="D27" s="80"/>
      <c r="E27" s="81"/>
      <c r="F27" s="81"/>
      <c r="G27" s="92"/>
      <c r="H27" s="92"/>
      <c r="I27" s="92"/>
      <c r="O27"/>
    </row>
    <row r="28" spans="2:15" x14ac:dyDescent="0.35">
      <c r="B28" s="37" t="s">
        <v>142</v>
      </c>
      <c r="C28" s="82" t="s">
        <v>139</v>
      </c>
      <c r="D28" s="82"/>
      <c r="E28" s="83"/>
      <c r="F28" s="83"/>
      <c r="G28" s="93">
        <f>SUM(100*P13)</f>
        <v>1900</v>
      </c>
      <c r="H28" s="93"/>
      <c r="I28" s="93"/>
      <c r="O28"/>
    </row>
    <row r="29" spans="2:15" x14ac:dyDescent="0.35">
      <c r="B29" s="85" t="s">
        <v>125</v>
      </c>
      <c r="C29" s="86"/>
      <c r="D29" s="86"/>
      <c r="E29" s="86"/>
      <c r="F29" s="87"/>
      <c r="G29" s="94">
        <f>SUM(G18:I28)</f>
        <v>58940</v>
      </c>
      <c r="H29" s="94"/>
      <c r="I29" s="94"/>
      <c r="O29"/>
    </row>
    <row r="30" spans="2:15" x14ac:dyDescent="0.35">
      <c r="B30" s="68" t="s">
        <v>167</v>
      </c>
      <c r="C30" s="68"/>
      <c r="D30" s="68"/>
      <c r="E30" s="68"/>
      <c r="F30" s="68"/>
      <c r="G30" s="79">
        <v>60000</v>
      </c>
      <c r="H30" s="79"/>
      <c r="I30" s="79"/>
      <c r="O30"/>
    </row>
    <row r="31" spans="2:15" x14ac:dyDescent="0.35">
      <c r="O31"/>
    </row>
    <row r="32" spans="2:15" x14ac:dyDescent="0.35">
      <c r="O32"/>
    </row>
    <row r="33" spans="15:15" x14ac:dyDescent="0.35">
      <c r="O33"/>
    </row>
    <row r="34" spans="15:15" x14ac:dyDescent="0.35">
      <c r="O34"/>
    </row>
    <row r="35" spans="15:15" x14ac:dyDescent="0.35">
      <c r="O35"/>
    </row>
    <row r="36" spans="15:15" x14ac:dyDescent="0.35">
      <c r="O36"/>
    </row>
    <row r="37" spans="15:15" x14ac:dyDescent="0.35">
      <c r="O37"/>
    </row>
    <row r="38" spans="15:15" x14ac:dyDescent="0.35">
      <c r="O38"/>
    </row>
    <row r="39" spans="15:15" x14ac:dyDescent="0.35">
      <c r="O39"/>
    </row>
    <row r="40" spans="15:15" x14ac:dyDescent="0.35">
      <c r="O40"/>
    </row>
    <row r="41" spans="15:15" x14ac:dyDescent="0.35">
      <c r="O41"/>
    </row>
    <row r="42" spans="15:15" x14ac:dyDescent="0.35">
      <c r="O42"/>
    </row>
    <row r="43" spans="15:15" x14ac:dyDescent="0.35">
      <c r="O43"/>
    </row>
    <row r="44" spans="15:15" x14ac:dyDescent="0.35">
      <c r="O44"/>
    </row>
    <row r="45" spans="15:15" x14ac:dyDescent="0.35">
      <c r="O45"/>
    </row>
    <row r="46" spans="15:15" x14ac:dyDescent="0.35">
      <c r="O46"/>
    </row>
    <row r="47" spans="15:15" x14ac:dyDescent="0.35">
      <c r="O47"/>
    </row>
    <row r="48" spans="15:15" x14ac:dyDescent="0.35">
      <c r="O48"/>
    </row>
    <row r="49" spans="15:15" x14ac:dyDescent="0.35">
      <c r="O49"/>
    </row>
    <row r="50" spans="15:15" x14ac:dyDescent="0.35">
      <c r="O50"/>
    </row>
    <row r="51" spans="15:15" x14ac:dyDescent="0.35">
      <c r="O51"/>
    </row>
    <row r="52" spans="15:15" x14ac:dyDescent="0.35">
      <c r="O52"/>
    </row>
    <row r="53" spans="15:15" x14ac:dyDescent="0.35">
      <c r="O53"/>
    </row>
    <row r="54" spans="15:15" x14ac:dyDescent="0.35">
      <c r="O54"/>
    </row>
    <row r="55" spans="15:15" x14ac:dyDescent="0.35">
      <c r="O55"/>
    </row>
    <row r="56" spans="15:15" x14ac:dyDescent="0.35">
      <c r="O56"/>
    </row>
    <row r="57" spans="15:15" x14ac:dyDescent="0.35">
      <c r="O57"/>
    </row>
  </sheetData>
  <mergeCells count="51">
    <mergeCell ref="A1:Q1"/>
    <mergeCell ref="A2:Q2"/>
    <mergeCell ref="A3:A5"/>
    <mergeCell ref="B3:B5"/>
    <mergeCell ref="C3:C5"/>
    <mergeCell ref="D3:D5"/>
    <mergeCell ref="F3:N3"/>
    <mergeCell ref="F4:F5"/>
    <mergeCell ref="G4:G5"/>
    <mergeCell ref="H4:H5"/>
    <mergeCell ref="G16:I16"/>
    <mergeCell ref="G17:I17"/>
    <mergeCell ref="I4:I5"/>
    <mergeCell ref="J4:J5"/>
    <mergeCell ref="K4:K5"/>
    <mergeCell ref="C18:F18"/>
    <mergeCell ref="G18:I18"/>
    <mergeCell ref="C19:F19"/>
    <mergeCell ref="G19:I19"/>
    <mergeCell ref="C20:F20"/>
    <mergeCell ref="G20:I20"/>
    <mergeCell ref="G25:I25"/>
    <mergeCell ref="G26:I26"/>
    <mergeCell ref="C21:F21"/>
    <mergeCell ref="G21:I21"/>
    <mergeCell ref="C22:F22"/>
    <mergeCell ref="G22:I22"/>
    <mergeCell ref="C23:F23"/>
    <mergeCell ref="G23:I23"/>
    <mergeCell ref="G27:I27"/>
    <mergeCell ref="P3:Q3"/>
    <mergeCell ref="P4:Q4"/>
    <mergeCell ref="E3:E5"/>
    <mergeCell ref="F10:N10"/>
    <mergeCell ref="F11:N11"/>
    <mergeCell ref="M13:O13"/>
    <mergeCell ref="P13:Q13"/>
    <mergeCell ref="B15:F15"/>
    <mergeCell ref="B16:B17"/>
    <mergeCell ref="C16:F17"/>
    <mergeCell ref="C26:F26"/>
    <mergeCell ref="C27:F27"/>
    <mergeCell ref="C24:F24"/>
    <mergeCell ref="G24:I24"/>
    <mergeCell ref="C25:F25"/>
    <mergeCell ref="C28:F28"/>
    <mergeCell ref="G28:I28"/>
    <mergeCell ref="B29:F29"/>
    <mergeCell ref="G29:I29"/>
    <mergeCell ref="B30:F30"/>
    <mergeCell ref="G30:I30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7" zoomScaleNormal="77" workbookViewId="0">
      <selection activeCell="G25" sqref="G25:I25"/>
    </sheetView>
  </sheetViews>
  <sheetFormatPr defaultRowHeight="23.25" x14ac:dyDescent="0.35"/>
  <cols>
    <col min="1" max="1" width="7.140625" style="3" customWidth="1"/>
    <col min="2" max="2" width="40.85546875" style="3" customWidth="1"/>
    <col min="3" max="3" width="10.28515625" style="3" customWidth="1"/>
    <col min="4" max="5" width="15.5703125" style="4" customWidth="1"/>
    <col min="6" max="6" width="9.85546875" style="3" customWidth="1"/>
    <col min="7" max="11" width="9.140625" style="3"/>
    <col min="12" max="12" width="13.28515625" style="3" customWidth="1"/>
    <col min="13" max="13" width="13.140625" style="3" customWidth="1"/>
    <col min="14" max="14" width="18.5703125" style="2" customWidth="1"/>
    <col min="15" max="15" width="16.5703125" customWidth="1"/>
    <col min="16" max="16" width="20.28515625" customWidth="1"/>
  </cols>
  <sheetData>
    <row r="1" spans="1:17" ht="26.25" x14ac:dyDescent="0.4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5" customFormat="1" ht="26.25" x14ac:dyDescent="0.4">
      <c r="A2" s="96" t="s">
        <v>105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s="5" customFormat="1" x14ac:dyDescent="0.35">
      <c r="A3" s="56" t="s">
        <v>104</v>
      </c>
      <c r="B3" s="56" t="s">
        <v>103</v>
      </c>
      <c r="C3" s="57" t="s">
        <v>102</v>
      </c>
      <c r="D3" s="57" t="s">
        <v>101</v>
      </c>
      <c r="E3" s="58" t="s">
        <v>112</v>
      </c>
      <c r="F3" s="57" t="s">
        <v>100</v>
      </c>
      <c r="G3" s="57"/>
      <c r="H3" s="57"/>
      <c r="I3" s="57"/>
      <c r="J3" s="57"/>
      <c r="K3" s="57"/>
      <c r="L3" s="57"/>
      <c r="M3" s="57"/>
      <c r="N3" s="57"/>
      <c r="O3" s="71" t="s">
        <v>108</v>
      </c>
      <c r="P3" s="71"/>
    </row>
    <row r="4" spans="1:17" s="5" customFormat="1" ht="21" x14ac:dyDescent="0.35">
      <c r="A4" s="56"/>
      <c r="B4" s="56"/>
      <c r="C4" s="57"/>
      <c r="D4" s="57"/>
      <c r="E4" s="59"/>
      <c r="F4" s="53" t="s">
        <v>94</v>
      </c>
      <c r="G4" s="53" t="s">
        <v>99</v>
      </c>
      <c r="H4" s="53" t="s">
        <v>98</v>
      </c>
      <c r="I4" s="53" t="s">
        <v>97</v>
      </c>
      <c r="J4" s="53" t="s">
        <v>96</v>
      </c>
      <c r="K4" s="53" t="s">
        <v>95</v>
      </c>
      <c r="L4" s="20" t="s">
        <v>94</v>
      </c>
      <c r="M4" s="20" t="s">
        <v>93</v>
      </c>
      <c r="N4" s="20" t="s">
        <v>92</v>
      </c>
      <c r="O4" s="72" t="s">
        <v>109</v>
      </c>
      <c r="P4" s="72"/>
    </row>
    <row r="5" spans="1:17" s="5" customFormat="1" ht="18.75" customHeight="1" x14ac:dyDescent="0.35">
      <c r="A5" s="56"/>
      <c r="B5" s="56"/>
      <c r="C5" s="57"/>
      <c r="D5" s="57"/>
      <c r="E5" s="60"/>
      <c r="F5" s="53"/>
      <c r="G5" s="53"/>
      <c r="H5" s="53"/>
      <c r="I5" s="53"/>
      <c r="J5" s="53"/>
      <c r="K5" s="53"/>
      <c r="L5" s="18" t="s">
        <v>90</v>
      </c>
      <c r="M5" s="18" t="s">
        <v>89</v>
      </c>
      <c r="N5" s="18" t="s">
        <v>88</v>
      </c>
      <c r="O5" s="31" t="s">
        <v>110</v>
      </c>
      <c r="P5" s="31" t="s">
        <v>126</v>
      </c>
    </row>
    <row r="6" spans="1:17" ht="42" x14ac:dyDescent="0.25">
      <c r="A6" s="49">
        <v>1</v>
      </c>
      <c r="B6" s="50" t="s">
        <v>170</v>
      </c>
      <c r="C6" s="49" t="s">
        <v>9</v>
      </c>
      <c r="D6" s="49" t="s">
        <v>158</v>
      </c>
      <c r="E6" s="49" t="s">
        <v>116</v>
      </c>
      <c r="F6" s="97" t="s">
        <v>114</v>
      </c>
      <c r="G6" s="98"/>
      <c r="H6" s="98"/>
      <c r="I6" s="98"/>
      <c r="J6" s="98"/>
      <c r="K6" s="98"/>
      <c r="L6" s="98"/>
      <c r="M6" s="98"/>
      <c r="N6" s="99"/>
      <c r="O6" s="51">
        <v>2</v>
      </c>
      <c r="P6" s="52">
        <v>5</v>
      </c>
    </row>
    <row r="7" spans="1:17" ht="21" x14ac:dyDescent="0.35">
      <c r="A7" s="36">
        <v>2</v>
      </c>
      <c r="B7" s="13" t="s">
        <v>145</v>
      </c>
      <c r="C7" s="36" t="s">
        <v>146</v>
      </c>
      <c r="D7" s="49" t="s">
        <v>158</v>
      </c>
      <c r="E7" s="36" t="s">
        <v>116</v>
      </c>
      <c r="F7" s="61" t="s">
        <v>147</v>
      </c>
      <c r="G7" s="62"/>
      <c r="H7" s="62"/>
      <c r="I7" s="62"/>
      <c r="J7" s="62"/>
      <c r="K7" s="62"/>
      <c r="L7" s="62"/>
      <c r="M7" s="62"/>
      <c r="N7" s="63"/>
      <c r="O7" s="29">
        <v>2</v>
      </c>
      <c r="P7" s="33"/>
    </row>
    <row r="8" spans="1:17" x14ac:dyDescent="0.35">
      <c r="A8" s="43"/>
      <c r="B8" s="43"/>
      <c r="C8" s="43"/>
      <c r="D8" s="43"/>
      <c r="E8" s="41" t="s">
        <v>111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f>SUM(O6:O7)</f>
        <v>4</v>
      </c>
      <c r="P8" s="34">
        <f>SUM(P6:P7)</f>
        <v>5</v>
      </c>
    </row>
    <row r="9" spans="1:17" x14ac:dyDescent="0.35">
      <c r="D9" s="3"/>
      <c r="F9" s="4"/>
      <c r="M9" s="73" t="s">
        <v>127</v>
      </c>
      <c r="N9" s="74"/>
      <c r="O9" s="76">
        <f>SUM(O8:P8)</f>
        <v>9</v>
      </c>
      <c r="P9" s="77"/>
    </row>
    <row r="11" spans="1:17" x14ac:dyDescent="0.35">
      <c r="B11" s="64" t="s">
        <v>118</v>
      </c>
      <c r="C11" s="64"/>
      <c r="D11" s="64"/>
      <c r="E11" s="64"/>
      <c r="F11" s="64"/>
    </row>
    <row r="12" spans="1:17" x14ac:dyDescent="0.35">
      <c r="B12" s="65" t="s">
        <v>119</v>
      </c>
      <c r="C12" s="67" t="s">
        <v>128</v>
      </c>
      <c r="D12" s="68"/>
      <c r="E12" s="68"/>
      <c r="F12" s="68"/>
      <c r="G12" s="88" t="s">
        <v>120</v>
      </c>
      <c r="H12" s="88"/>
      <c r="I12" s="88"/>
    </row>
    <row r="13" spans="1:17" x14ac:dyDescent="0.35">
      <c r="B13" s="66"/>
      <c r="C13" s="69"/>
      <c r="D13" s="70"/>
      <c r="E13" s="70"/>
      <c r="F13" s="70"/>
      <c r="G13" s="89" t="s">
        <v>140</v>
      </c>
      <c r="H13" s="89"/>
      <c r="I13" s="89"/>
    </row>
    <row r="14" spans="1:17" x14ac:dyDescent="0.35">
      <c r="B14" s="35" t="s">
        <v>129</v>
      </c>
      <c r="C14" s="80" t="s">
        <v>130</v>
      </c>
      <c r="D14" s="80"/>
      <c r="E14" s="81"/>
      <c r="F14" s="81"/>
      <c r="G14" s="90"/>
      <c r="H14" s="90"/>
      <c r="I14" s="90"/>
    </row>
    <row r="15" spans="1:17" x14ac:dyDescent="0.35">
      <c r="B15" s="25" t="s">
        <v>131</v>
      </c>
      <c r="C15" s="82" t="s">
        <v>132</v>
      </c>
      <c r="D15" s="82"/>
      <c r="E15" s="83"/>
      <c r="F15" s="83"/>
      <c r="G15" s="91">
        <f>SUM(1200*2*5)</f>
        <v>12000</v>
      </c>
      <c r="H15" s="91"/>
      <c r="I15" s="91"/>
    </row>
    <row r="16" spans="1:17" x14ac:dyDescent="0.35">
      <c r="B16" s="26" t="s">
        <v>134</v>
      </c>
      <c r="C16" s="82" t="s">
        <v>135</v>
      </c>
      <c r="D16" s="82"/>
      <c r="E16" s="83"/>
      <c r="F16" s="83"/>
      <c r="G16" s="91">
        <f>SUM(6500*2)</f>
        <v>13000</v>
      </c>
      <c r="H16" s="91"/>
      <c r="I16" s="91"/>
    </row>
    <row r="17" spans="2:9" x14ac:dyDescent="0.35">
      <c r="B17" s="27" t="s">
        <v>133</v>
      </c>
      <c r="C17" s="84">
        <v>1200</v>
      </c>
      <c r="D17" s="82"/>
      <c r="E17" s="83"/>
      <c r="F17" s="83"/>
      <c r="G17" s="91">
        <f>SUM(1200*2)</f>
        <v>2400</v>
      </c>
      <c r="H17" s="91"/>
      <c r="I17" s="91"/>
    </row>
    <row r="18" spans="2:9" x14ac:dyDescent="0.35">
      <c r="B18" s="28" t="s">
        <v>121</v>
      </c>
      <c r="C18" s="82"/>
      <c r="D18" s="82"/>
      <c r="E18" s="83"/>
      <c r="F18" s="83"/>
      <c r="G18" s="91"/>
      <c r="H18" s="91"/>
      <c r="I18" s="91"/>
    </row>
    <row r="19" spans="2:9" x14ac:dyDescent="0.35">
      <c r="B19" s="35" t="s">
        <v>122</v>
      </c>
      <c r="C19" s="80"/>
      <c r="D19" s="80"/>
      <c r="E19" s="81"/>
      <c r="F19" s="81"/>
      <c r="G19" s="92"/>
      <c r="H19" s="92"/>
      <c r="I19" s="92"/>
    </row>
    <row r="20" spans="2:9" x14ac:dyDescent="0.35">
      <c r="B20" s="26" t="s">
        <v>144</v>
      </c>
      <c r="C20" s="82" t="s">
        <v>136</v>
      </c>
      <c r="D20" s="82"/>
      <c r="E20" s="83"/>
      <c r="F20" s="83"/>
      <c r="G20" s="91">
        <f>SUM(50*4*O9)</f>
        <v>1800</v>
      </c>
      <c r="H20" s="91"/>
      <c r="I20" s="91"/>
    </row>
    <row r="21" spans="2:9" x14ac:dyDescent="0.35">
      <c r="B21" s="26" t="s">
        <v>137</v>
      </c>
      <c r="C21" s="82" t="s">
        <v>138</v>
      </c>
      <c r="D21" s="82"/>
      <c r="E21" s="83"/>
      <c r="F21" s="83"/>
      <c r="G21" s="91">
        <f>SUM(150*2*O9)</f>
        <v>2700</v>
      </c>
      <c r="H21" s="91"/>
      <c r="I21" s="91"/>
    </row>
    <row r="22" spans="2:9" x14ac:dyDescent="0.35">
      <c r="B22" s="26" t="s">
        <v>123</v>
      </c>
      <c r="C22" s="82" t="s">
        <v>169</v>
      </c>
      <c r="D22" s="82"/>
      <c r="E22" s="83"/>
      <c r="F22" s="83"/>
      <c r="G22" s="91">
        <f>SUM(O9*1300)</f>
        <v>11700</v>
      </c>
      <c r="H22" s="91"/>
      <c r="I22" s="91"/>
    </row>
    <row r="23" spans="2:9" x14ac:dyDescent="0.35">
      <c r="B23" s="35" t="s">
        <v>124</v>
      </c>
      <c r="C23" s="80"/>
      <c r="D23" s="80"/>
      <c r="E23" s="81"/>
      <c r="F23" s="81"/>
      <c r="G23" s="92"/>
      <c r="H23" s="92"/>
      <c r="I23" s="92"/>
    </row>
    <row r="24" spans="2:9" x14ac:dyDescent="0.35">
      <c r="B24" s="37" t="s">
        <v>142</v>
      </c>
      <c r="C24" s="82" t="s">
        <v>139</v>
      </c>
      <c r="D24" s="82"/>
      <c r="E24" s="83"/>
      <c r="F24" s="83"/>
      <c r="G24" s="93">
        <f>SUM(100*O9)</f>
        <v>900</v>
      </c>
      <c r="H24" s="93"/>
      <c r="I24" s="93"/>
    </row>
    <row r="25" spans="2:9" x14ac:dyDescent="0.35">
      <c r="B25" s="85" t="s">
        <v>125</v>
      </c>
      <c r="C25" s="86"/>
      <c r="D25" s="86"/>
      <c r="E25" s="86"/>
      <c r="F25" s="87"/>
      <c r="G25" s="94">
        <f>SUM(G14:I24)</f>
        <v>44500</v>
      </c>
      <c r="H25" s="94"/>
      <c r="I25" s="94"/>
    </row>
    <row r="26" spans="2:9" x14ac:dyDescent="0.35">
      <c r="B26" s="68" t="s">
        <v>168</v>
      </c>
      <c r="C26" s="68"/>
      <c r="D26" s="68"/>
      <c r="E26" s="68"/>
      <c r="F26" s="68"/>
      <c r="G26" s="79">
        <v>45000</v>
      </c>
      <c r="H26" s="79"/>
      <c r="I26" s="79"/>
    </row>
  </sheetData>
  <mergeCells count="51">
    <mergeCell ref="B11:F11"/>
    <mergeCell ref="B12:B13"/>
    <mergeCell ref="C12:F13"/>
    <mergeCell ref="G12:I12"/>
    <mergeCell ref="G13:I13"/>
    <mergeCell ref="C14:F14"/>
    <mergeCell ref="G14:I14"/>
    <mergeCell ref="C15:F15"/>
    <mergeCell ref="G15:I15"/>
    <mergeCell ref="C16:F16"/>
    <mergeCell ref="G16:I16"/>
    <mergeCell ref="C22:F22"/>
    <mergeCell ref="G22:I22"/>
    <mergeCell ref="C17:F17"/>
    <mergeCell ref="G17:I17"/>
    <mergeCell ref="C18:F18"/>
    <mergeCell ref="G18:I18"/>
    <mergeCell ref="C19:F19"/>
    <mergeCell ref="G19:I19"/>
    <mergeCell ref="B26:F26"/>
    <mergeCell ref="G26:I26"/>
    <mergeCell ref="E3:E5"/>
    <mergeCell ref="F6:N6"/>
    <mergeCell ref="F7:N7"/>
    <mergeCell ref="M9:N9"/>
    <mergeCell ref="C23:F23"/>
    <mergeCell ref="G23:I23"/>
    <mergeCell ref="C24:F24"/>
    <mergeCell ref="G24:I24"/>
    <mergeCell ref="B25:F25"/>
    <mergeCell ref="G25:I25"/>
    <mergeCell ref="C20:F20"/>
    <mergeCell ref="G20:I20"/>
    <mergeCell ref="C21:F21"/>
    <mergeCell ref="G21:I21"/>
    <mergeCell ref="O3:P3"/>
    <mergeCell ref="O4:P4"/>
    <mergeCell ref="O9:P9"/>
    <mergeCell ref="A1:Q1"/>
    <mergeCell ref="A2:Q2"/>
    <mergeCell ref="I4:I5"/>
    <mergeCell ref="J4:J5"/>
    <mergeCell ref="K4:K5"/>
    <mergeCell ref="A3:A5"/>
    <mergeCell ref="B3:B5"/>
    <mergeCell ref="C3:C5"/>
    <mergeCell ref="D3:D5"/>
    <mergeCell ref="F3:N3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หลักสูตร-เขตพื้นที่ มทร.ล้านนา</vt:lpstr>
      <vt:lpstr>คณะบริหารธุรกิจและศิลปศาสตร์</vt:lpstr>
      <vt:lpstr> คณะวิทยาศาสตร์ฯ</vt:lpstr>
      <vt:lpstr>คณะวิศวกรรมศาสตร์</vt:lpstr>
      <vt:lpstr>คณะศิลปกรรมฯ</vt:lpstr>
      <vt:lpstr>วิทยาลัยเทคโนฯ</vt:lpstr>
      <vt:lpstr>สถาบันวิจัยฯ</vt:lpstr>
      <vt:lpstr>' คณะวิทยาศาสตร์ฯ'!Print_Titles</vt:lpstr>
      <vt:lpstr>คณะบริหารธุรกิจและศิลปศาสตร์!Print_Titles</vt:lpstr>
      <vt:lpstr>คณะวิศวกรรมศาสตร์!Print_Titles</vt:lpstr>
      <vt:lpstr>คณะศิลปกรรมฯ!Print_Titles</vt:lpstr>
      <vt:lpstr>วิทยาลัยเทคโนฯ!Print_Titles</vt:lpstr>
      <vt:lpstr>สถาบันวิจัยฯ!Print_Titles</vt:lpstr>
      <vt:lpstr>'หลักสูตร-เขตพื้นที่ มทร.ล้านนา'!Print_Titles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2014-04-30T08:55:41Z</cp:lastPrinted>
  <dcterms:created xsi:type="dcterms:W3CDTF">2014-04-30T02:44:49Z</dcterms:created>
  <dcterms:modified xsi:type="dcterms:W3CDTF">2014-05-02T09:04:23Z</dcterms:modified>
</cp:coreProperties>
</file>